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_IU\Desktop\"/>
    </mc:Choice>
  </mc:AlternateContent>
  <xr:revisionPtr revIDLastSave="0" documentId="13_ncr:1_{F6023823-5D45-4FF5-93A0-B5735B3A80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ēku_patēriņi_siltumapgāde" sheetId="1" r:id="rId1"/>
  </sheets>
  <externalReferences>
    <externalReference r:id="rId2"/>
  </externalReferences>
  <definedNames>
    <definedName name="_xlnm._FilterDatabase" localSheetId="0" hidden="1">ēku_patēriņi_siltumapgāde!$A$4:$E$283</definedName>
    <definedName name="a">#REF!</definedName>
    <definedName name="d" localSheetId="0">#REF!</definedName>
    <definedName name="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5" i="1" l="1"/>
  <c r="L266" i="1"/>
  <c r="M266" i="1" s="1"/>
  <c r="L267" i="1"/>
  <c r="M267" i="1" s="1"/>
  <c r="L268" i="1"/>
  <c r="M268" i="1" s="1"/>
  <c r="L269" i="1"/>
  <c r="M269" i="1" s="1"/>
  <c r="L270" i="1"/>
  <c r="M270" i="1" s="1"/>
  <c r="L271" i="1"/>
  <c r="M271" i="1" s="1"/>
  <c r="L272" i="1"/>
  <c r="M272" i="1" s="1"/>
  <c r="L273" i="1"/>
  <c r="M273" i="1" s="1"/>
  <c r="L274" i="1"/>
  <c r="M274" i="1" s="1"/>
  <c r="L275" i="1"/>
  <c r="L276" i="1"/>
  <c r="M276" i="1" s="1"/>
  <c r="M265" i="1"/>
  <c r="M275" i="1"/>
  <c r="Q265" i="1" l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140" i="1"/>
  <c r="P141" i="1"/>
  <c r="P142" i="1"/>
  <c r="P143" i="1"/>
  <c r="P144" i="1"/>
  <c r="P145" i="1"/>
  <c r="P146" i="1"/>
  <c r="P147" i="1"/>
  <c r="P148" i="1"/>
  <c r="P149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85" i="1"/>
  <c r="P86" i="1"/>
  <c r="P87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6" i="1"/>
  <c r="Q130" i="1" l="1"/>
  <c r="Q140" i="1"/>
  <c r="Q141" i="1"/>
  <c r="Q142" i="1"/>
  <c r="Q143" i="1"/>
  <c r="Q144" i="1"/>
  <c r="Q145" i="1"/>
  <c r="Q146" i="1"/>
  <c r="Q147" i="1"/>
  <c r="Q148" i="1"/>
  <c r="Q149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1" i="1"/>
  <c r="Q23" i="1"/>
  <c r="Q29" i="1"/>
  <c r="Q35" i="1"/>
  <c r="Q38" i="1"/>
  <c r="Q43" i="1"/>
  <c r="Q44" i="1"/>
  <c r="Q49" i="1"/>
  <c r="Q67" i="1"/>
  <c r="Q82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4" i="1"/>
  <c r="Q125" i="1"/>
  <c r="Q126" i="1"/>
  <c r="Q127" i="1"/>
  <c r="Q128" i="1"/>
  <c r="Q129" i="1"/>
  <c r="Q131" i="1"/>
  <c r="Q132" i="1"/>
  <c r="Q133" i="1"/>
  <c r="Q134" i="1"/>
  <c r="Q135" i="1"/>
  <c r="Q136" i="1"/>
  <c r="Q137" i="1"/>
  <c r="Q138" i="1"/>
  <c r="Q139" i="1"/>
  <c r="Q8" i="1"/>
  <c r="Q10" i="1"/>
  <c r="Q6" i="1"/>
  <c r="L218" i="1" l="1"/>
  <c r="L219" i="1"/>
  <c r="L220" i="1"/>
  <c r="L221" i="1"/>
  <c r="L222" i="1"/>
  <c r="L223" i="1"/>
  <c r="P218" i="1" l="1"/>
  <c r="Q218" i="1" s="1"/>
  <c r="P219" i="1"/>
  <c r="Q219" i="1" s="1"/>
  <c r="P220" i="1"/>
  <c r="Q220" i="1" s="1"/>
  <c r="P221" i="1"/>
  <c r="Q221" i="1" s="1"/>
  <c r="P222" i="1"/>
  <c r="Q222" i="1" s="1"/>
  <c r="P223" i="1"/>
  <c r="Q223" i="1" s="1"/>
  <c r="O283" i="1"/>
  <c r="N283" i="1"/>
  <c r="P282" i="1"/>
  <c r="P281" i="1"/>
  <c r="P280" i="1"/>
  <c r="P279" i="1"/>
  <c r="P278" i="1"/>
  <c r="P277" i="1"/>
  <c r="P264" i="1"/>
  <c r="Q264" i="1" s="1"/>
  <c r="P263" i="1"/>
  <c r="Q263" i="1" s="1"/>
  <c r="P262" i="1"/>
  <c r="Q262" i="1" s="1"/>
  <c r="P261" i="1"/>
  <c r="Q261" i="1" s="1"/>
  <c r="P260" i="1"/>
  <c r="Q260" i="1" s="1"/>
  <c r="P259" i="1"/>
  <c r="Q259" i="1" s="1"/>
  <c r="P258" i="1"/>
  <c r="Q258" i="1" s="1"/>
  <c r="P257" i="1"/>
  <c r="Q257" i="1" s="1"/>
  <c r="P256" i="1"/>
  <c r="Q256" i="1" s="1"/>
  <c r="P255" i="1"/>
  <c r="Q255" i="1" s="1"/>
  <c r="P254" i="1"/>
  <c r="Q254" i="1" s="1"/>
  <c r="P253" i="1"/>
  <c r="Q253" i="1" s="1"/>
  <c r="P252" i="1"/>
  <c r="Q252" i="1" s="1"/>
  <c r="P251" i="1"/>
  <c r="Q251" i="1" s="1"/>
  <c r="P250" i="1"/>
  <c r="Q250" i="1" s="1"/>
  <c r="P249" i="1"/>
  <c r="Q249" i="1" s="1"/>
  <c r="P248" i="1"/>
  <c r="Q248" i="1" s="1"/>
  <c r="P247" i="1"/>
  <c r="Q247" i="1" s="1"/>
  <c r="P246" i="1"/>
  <c r="Q246" i="1" s="1"/>
  <c r="P245" i="1"/>
  <c r="Q245" i="1" s="1"/>
  <c r="P244" i="1"/>
  <c r="Q244" i="1" s="1"/>
  <c r="P243" i="1"/>
  <c r="Q243" i="1" s="1"/>
  <c r="P242" i="1"/>
  <c r="Q242" i="1" s="1"/>
  <c r="P241" i="1"/>
  <c r="Q241" i="1" s="1"/>
  <c r="P240" i="1"/>
  <c r="Q240" i="1" s="1"/>
  <c r="P239" i="1"/>
  <c r="Q239" i="1" s="1"/>
  <c r="P238" i="1"/>
  <c r="Q238" i="1" s="1"/>
  <c r="P237" i="1"/>
  <c r="Q237" i="1" s="1"/>
  <c r="P236" i="1"/>
  <c r="Q236" i="1" s="1"/>
  <c r="P235" i="1"/>
  <c r="Q235" i="1" s="1"/>
  <c r="P234" i="1"/>
  <c r="Q234" i="1" s="1"/>
  <c r="P233" i="1"/>
  <c r="Q233" i="1" s="1"/>
  <c r="P232" i="1"/>
  <c r="Q232" i="1" s="1"/>
  <c r="P231" i="1"/>
  <c r="Q231" i="1" s="1"/>
  <c r="P230" i="1"/>
  <c r="Q230" i="1" s="1"/>
  <c r="P229" i="1"/>
  <c r="Q229" i="1" s="1"/>
  <c r="P228" i="1"/>
  <c r="Q228" i="1" s="1"/>
  <c r="P227" i="1"/>
  <c r="Q227" i="1" s="1"/>
  <c r="P226" i="1"/>
  <c r="Q226" i="1" s="1"/>
  <c r="P225" i="1"/>
  <c r="Q225" i="1" s="1"/>
  <c r="P217" i="1"/>
  <c r="Q217" i="1" s="1"/>
  <c r="P216" i="1"/>
  <c r="Q216" i="1" s="1"/>
  <c r="P215" i="1"/>
  <c r="Q215" i="1" s="1"/>
  <c r="P214" i="1"/>
  <c r="Q214" i="1" s="1"/>
  <c r="P213" i="1"/>
  <c r="Q213" i="1" s="1"/>
  <c r="P212" i="1"/>
  <c r="Q212" i="1" s="1"/>
  <c r="P211" i="1"/>
  <c r="Q211" i="1" s="1"/>
  <c r="P210" i="1"/>
  <c r="Q210" i="1" s="1"/>
  <c r="P209" i="1"/>
  <c r="Q209" i="1" s="1"/>
  <c r="P208" i="1"/>
  <c r="Q208" i="1" s="1"/>
  <c r="P207" i="1"/>
  <c r="Q207" i="1" s="1"/>
  <c r="Q123" i="1"/>
  <c r="Q105" i="1"/>
  <c r="Q87" i="1"/>
  <c r="Q86" i="1"/>
  <c r="Q85" i="1"/>
  <c r="Q84" i="1"/>
  <c r="Q83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8" i="1"/>
  <c r="Q47" i="1"/>
  <c r="Q46" i="1"/>
  <c r="Q45" i="1"/>
  <c r="Q42" i="1"/>
  <c r="Q41" i="1"/>
  <c r="Q40" i="1"/>
  <c r="Q39" i="1"/>
  <c r="Q37" i="1"/>
  <c r="Q36" i="1"/>
  <c r="Q34" i="1"/>
  <c r="Q33" i="1"/>
  <c r="Q32" i="1"/>
  <c r="Q31" i="1"/>
  <c r="Q30" i="1"/>
  <c r="Q28" i="1"/>
  <c r="Q27" i="1"/>
  <c r="Q26" i="1"/>
  <c r="Q25" i="1"/>
  <c r="Q24" i="1"/>
  <c r="Q22" i="1"/>
  <c r="Q20" i="1"/>
  <c r="Q19" i="1"/>
  <c r="Q18" i="1"/>
  <c r="Q17" i="1"/>
  <c r="Q16" i="1"/>
  <c r="Q15" i="1"/>
  <c r="Q14" i="1"/>
  <c r="Q13" i="1"/>
  <c r="Q12" i="1"/>
  <c r="Q11" i="1"/>
  <c r="Q9" i="1"/>
  <c r="Q7" i="1"/>
  <c r="L144" i="1"/>
  <c r="M144" i="1" s="1"/>
  <c r="L143" i="1"/>
  <c r="M143" i="1" s="1"/>
  <c r="H144" i="1"/>
  <c r="I144" i="1" s="1"/>
  <c r="L140" i="1"/>
  <c r="M140" i="1" s="1"/>
  <c r="L141" i="1"/>
  <c r="M141" i="1" s="1"/>
  <c r="L142" i="1"/>
  <c r="M142" i="1" s="1"/>
  <c r="H140" i="1"/>
  <c r="I140" i="1" s="1"/>
  <c r="H141" i="1"/>
  <c r="I141" i="1" s="1"/>
  <c r="H142" i="1"/>
  <c r="I142" i="1" s="1"/>
  <c r="H143" i="1"/>
  <c r="I143" i="1" s="1"/>
  <c r="K283" i="1"/>
  <c r="J283" i="1"/>
  <c r="G283" i="1"/>
  <c r="I88" i="1"/>
  <c r="I89" i="1"/>
  <c r="I90" i="1"/>
  <c r="I91" i="1"/>
  <c r="I92" i="1"/>
  <c r="I93" i="1"/>
  <c r="I94" i="1"/>
  <c r="I95" i="1"/>
  <c r="I96" i="1"/>
  <c r="I97" i="1"/>
  <c r="I98" i="1"/>
  <c r="I100" i="1"/>
  <c r="I101" i="1"/>
  <c r="I106" i="1"/>
  <c r="I107" i="1"/>
  <c r="I108" i="1"/>
  <c r="I109" i="1"/>
  <c r="I110" i="1"/>
  <c r="I111" i="1"/>
  <c r="I112" i="1"/>
  <c r="I113" i="1"/>
  <c r="I114" i="1"/>
  <c r="I115" i="1"/>
  <c r="I117" i="1"/>
  <c r="I119" i="1"/>
  <c r="I120" i="1"/>
  <c r="I121" i="1"/>
  <c r="I133" i="1"/>
  <c r="I134" i="1"/>
  <c r="I135" i="1"/>
  <c r="I136" i="1"/>
  <c r="M218" i="1"/>
  <c r="M219" i="1"/>
  <c r="M220" i="1"/>
  <c r="M221" i="1"/>
  <c r="M222" i="1"/>
  <c r="M223" i="1"/>
  <c r="I218" i="1"/>
  <c r="I219" i="1"/>
  <c r="I220" i="1"/>
  <c r="I221" i="1"/>
  <c r="I222" i="1"/>
  <c r="I223" i="1"/>
  <c r="L146" i="1"/>
  <c r="M146" i="1" s="1"/>
  <c r="L147" i="1"/>
  <c r="M147" i="1" s="1"/>
  <c r="L148" i="1"/>
  <c r="M148" i="1" s="1"/>
  <c r="L149" i="1"/>
  <c r="M149" i="1" s="1"/>
  <c r="H146" i="1"/>
  <c r="I146" i="1" s="1"/>
  <c r="H147" i="1"/>
  <c r="I147" i="1" s="1"/>
  <c r="H148" i="1"/>
  <c r="I148" i="1" s="1"/>
  <c r="H149" i="1"/>
  <c r="I149" i="1" s="1"/>
  <c r="P283" i="1" l="1"/>
  <c r="Q283" i="1"/>
  <c r="M128" i="1"/>
  <c r="M129" i="1"/>
  <c r="M130" i="1"/>
  <c r="M133" i="1"/>
  <c r="M134" i="1"/>
  <c r="M135" i="1"/>
  <c r="M136" i="1"/>
  <c r="I126" i="1"/>
  <c r="M126" i="1"/>
  <c r="M119" i="1"/>
  <c r="M120" i="1"/>
  <c r="M121" i="1"/>
  <c r="M117" i="1"/>
  <c r="M106" i="1"/>
  <c r="M107" i="1"/>
  <c r="M108" i="1"/>
  <c r="M109" i="1"/>
  <c r="M110" i="1"/>
  <c r="M111" i="1"/>
  <c r="M112" i="1"/>
  <c r="M113" i="1"/>
  <c r="M114" i="1"/>
  <c r="M88" i="1"/>
  <c r="M89" i="1"/>
  <c r="M90" i="1"/>
  <c r="M91" i="1"/>
  <c r="M92" i="1"/>
  <c r="M93" i="1"/>
  <c r="M94" i="1"/>
  <c r="M95" i="1"/>
  <c r="M96" i="1"/>
  <c r="M98" i="1"/>
  <c r="M100" i="1"/>
  <c r="M101" i="1"/>
  <c r="H36" i="1"/>
  <c r="L97" i="1" l="1"/>
  <c r="M97" i="1" s="1"/>
  <c r="L116" i="1" l="1"/>
  <c r="M116" i="1" s="1"/>
  <c r="L118" i="1"/>
  <c r="M118" i="1" s="1"/>
  <c r="H68" i="1"/>
  <c r="I68" i="1" s="1"/>
  <c r="H277" i="1"/>
  <c r="I277" i="1" s="1"/>
  <c r="H250" i="1"/>
  <c r="I250" i="1" s="1"/>
  <c r="H231" i="1"/>
  <c r="I231" i="1" s="1"/>
  <c r="H232" i="1"/>
  <c r="I232" i="1" s="1"/>
  <c r="H233" i="1"/>
  <c r="I233" i="1" s="1"/>
  <c r="H234" i="1"/>
  <c r="I234" i="1" s="1"/>
  <c r="H235" i="1"/>
  <c r="I235" i="1" s="1"/>
  <c r="H236" i="1"/>
  <c r="I236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I242" i="1" s="1"/>
  <c r="H243" i="1"/>
  <c r="I243" i="1" s="1"/>
  <c r="H244" i="1"/>
  <c r="I244" i="1" s="1"/>
  <c r="H245" i="1"/>
  <c r="I245" i="1" s="1"/>
  <c r="H246" i="1"/>
  <c r="I246" i="1" s="1"/>
  <c r="H247" i="1"/>
  <c r="I247" i="1" s="1"/>
  <c r="H248" i="1"/>
  <c r="I248" i="1" s="1"/>
  <c r="H249" i="1"/>
  <c r="I249" i="1" s="1"/>
  <c r="L231" i="1"/>
  <c r="M231" i="1" s="1"/>
  <c r="L232" i="1"/>
  <c r="M232" i="1" s="1"/>
  <c r="L233" i="1"/>
  <c r="M233" i="1" s="1"/>
  <c r="L234" i="1"/>
  <c r="M234" i="1" s="1"/>
  <c r="L235" i="1"/>
  <c r="M235" i="1" s="1"/>
  <c r="L236" i="1"/>
  <c r="M236" i="1" s="1"/>
  <c r="L237" i="1"/>
  <c r="M237" i="1" s="1"/>
  <c r="L238" i="1"/>
  <c r="M238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M244" i="1" s="1"/>
  <c r="L245" i="1"/>
  <c r="M245" i="1" s="1"/>
  <c r="L246" i="1"/>
  <c r="M246" i="1" s="1"/>
  <c r="L247" i="1"/>
  <c r="M247" i="1" s="1"/>
  <c r="L248" i="1"/>
  <c r="M248" i="1" s="1"/>
  <c r="L249" i="1"/>
  <c r="M249" i="1" s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M257" i="1" s="1"/>
  <c r="L258" i="1"/>
  <c r="M258" i="1" s="1"/>
  <c r="L259" i="1"/>
  <c r="M259" i="1" s="1"/>
  <c r="L260" i="1"/>
  <c r="M260" i="1" s="1"/>
  <c r="L261" i="1"/>
  <c r="M261" i="1" s="1"/>
  <c r="L262" i="1"/>
  <c r="M262" i="1" s="1"/>
  <c r="L263" i="1"/>
  <c r="M263" i="1" s="1"/>
  <c r="L264" i="1"/>
  <c r="M264" i="1" s="1"/>
  <c r="L277" i="1"/>
  <c r="M277" i="1" s="1"/>
  <c r="L278" i="1"/>
  <c r="M278" i="1" s="1"/>
  <c r="L279" i="1"/>
  <c r="M279" i="1" s="1"/>
  <c r="L280" i="1"/>
  <c r="M280" i="1" s="1"/>
  <c r="L281" i="1"/>
  <c r="M281" i="1" s="1"/>
  <c r="L282" i="1"/>
  <c r="M282" i="1" s="1"/>
  <c r="F283" i="1"/>
  <c r="C283" i="1"/>
  <c r="H282" i="1"/>
  <c r="I282" i="1" s="1"/>
  <c r="H281" i="1"/>
  <c r="I281" i="1" s="1"/>
  <c r="H280" i="1"/>
  <c r="I280" i="1" s="1"/>
  <c r="H279" i="1"/>
  <c r="I279" i="1" s="1"/>
  <c r="H278" i="1"/>
  <c r="I278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L230" i="1"/>
  <c r="M230" i="1" s="1"/>
  <c r="H230" i="1"/>
  <c r="I230" i="1" s="1"/>
  <c r="L229" i="1"/>
  <c r="M229" i="1" s="1"/>
  <c r="H229" i="1"/>
  <c r="I229" i="1" s="1"/>
  <c r="L228" i="1"/>
  <c r="M228" i="1" s="1"/>
  <c r="H228" i="1"/>
  <c r="I228" i="1" s="1"/>
  <c r="L227" i="1"/>
  <c r="M227" i="1" s="1"/>
  <c r="H227" i="1"/>
  <c r="I227" i="1" s="1"/>
  <c r="L226" i="1"/>
  <c r="M226" i="1" s="1"/>
  <c r="H226" i="1"/>
  <c r="I226" i="1" s="1"/>
  <c r="L225" i="1"/>
  <c r="M225" i="1" s="1"/>
  <c r="H225" i="1"/>
  <c r="I225" i="1" s="1"/>
  <c r="L217" i="1"/>
  <c r="M217" i="1" s="1"/>
  <c r="H217" i="1"/>
  <c r="I217" i="1" s="1"/>
  <c r="L216" i="1"/>
  <c r="M216" i="1" s="1"/>
  <c r="H216" i="1"/>
  <c r="I216" i="1" s="1"/>
  <c r="L215" i="1"/>
  <c r="M215" i="1" s="1"/>
  <c r="H215" i="1"/>
  <c r="I215" i="1" s="1"/>
  <c r="L214" i="1"/>
  <c r="M214" i="1" s="1"/>
  <c r="H214" i="1"/>
  <c r="I214" i="1" s="1"/>
  <c r="L213" i="1"/>
  <c r="M213" i="1" s="1"/>
  <c r="H213" i="1"/>
  <c r="I213" i="1" s="1"/>
  <c r="L212" i="1"/>
  <c r="M212" i="1" s="1"/>
  <c r="H212" i="1"/>
  <c r="I212" i="1" s="1"/>
  <c r="L211" i="1"/>
  <c r="M211" i="1" s="1"/>
  <c r="H211" i="1"/>
  <c r="I211" i="1" s="1"/>
  <c r="L210" i="1"/>
  <c r="M210" i="1" s="1"/>
  <c r="H210" i="1"/>
  <c r="I210" i="1" s="1"/>
  <c r="L209" i="1"/>
  <c r="M209" i="1" s="1"/>
  <c r="H209" i="1"/>
  <c r="I209" i="1" s="1"/>
  <c r="L208" i="1"/>
  <c r="M208" i="1" s="1"/>
  <c r="H208" i="1"/>
  <c r="I208" i="1" s="1"/>
  <c r="L207" i="1"/>
  <c r="M207" i="1" s="1"/>
  <c r="H207" i="1"/>
  <c r="I207" i="1" s="1"/>
  <c r="L205" i="1"/>
  <c r="M205" i="1" s="1"/>
  <c r="H205" i="1"/>
  <c r="I205" i="1" s="1"/>
  <c r="L204" i="1"/>
  <c r="M204" i="1" s="1"/>
  <c r="H204" i="1"/>
  <c r="I204" i="1" s="1"/>
  <c r="L203" i="1"/>
  <c r="M203" i="1" s="1"/>
  <c r="H203" i="1"/>
  <c r="I203" i="1" s="1"/>
  <c r="L202" i="1"/>
  <c r="M202" i="1" s="1"/>
  <c r="H202" i="1"/>
  <c r="I202" i="1" s="1"/>
  <c r="L201" i="1"/>
  <c r="M201" i="1" s="1"/>
  <c r="H201" i="1"/>
  <c r="I201" i="1" s="1"/>
  <c r="L200" i="1"/>
  <c r="M200" i="1" s="1"/>
  <c r="H200" i="1"/>
  <c r="I200" i="1" s="1"/>
  <c r="L199" i="1"/>
  <c r="M199" i="1" s="1"/>
  <c r="H199" i="1"/>
  <c r="I199" i="1" s="1"/>
  <c r="L198" i="1"/>
  <c r="M198" i="1" s="1"/>
  <c r="H198" i="1"/>
  <c r="I198" i="1" s="1"/>
  <c r="L197" i="1"/>
  <c r="M197" i="1" s="1"/>
  <c r="H197" i="1"/>
  <c r="I197" i="1" s="1"/>
  <c r="L196" i="1"/>
  <c r="M196" i="1" s="1"/>
  <c r="H196" i="1"/>
  <c r="I196" i="1" s="1"/>
  <c r="L195" i="1"/>
  <c r="M195" i="1" s="1"/>
  <c r="H195" i="1"/>
  <c r="I195" i="1" s="1"/>
  <c r="L194" i="1"/>
  <c r="M194" i="1" s="1"/>
  <c r="H194" i="1"/>
  <c r="I194" i="1" s="1"/>
  <c r="L193" i="1"/>
  <c r="M193" i="1" s="1"/>
  <c r="H193" i="1"/>
  <c r="I193" i="1" s="1"/>
  <c r="L192" i="1"/>
  <c r="M192" i="1" s="1"/>
  <c r="H192" i="1"/>
  <c r="I192" i="1" s="1"/>
  <c r="L191" i="1"/>
  <c r="M191" i="1" s="1"/>
  <c r="H191" i="1"/>
  <c r="I191" i="1" s="1"/>
  <c r="L190" i="1"/>
  <c r="M190" i="1" s="1"/>
  <c r="H190" i="1"/>
  <c r="I190" i="1" s="1"/>
  <c r="L189" i="1"/>
  <c r="M189" i="1" s="1"/>
  <c r="H189" i="1"/>
  <c r="I189" i="1" s="1"/>
  <c r="L188" i="1"/>
  <c r="M188" i="1" s="1"/>
  <c r="H188" i="1"/>
  <c r="I188" i="1" s="1"/>
  <c r="L187" i="1"/>
  <c r="M187" i="1" s="1"/>
  <c r="H187" i="1"/>
  <c r="I187" i="1" s="1"/>
  <c r="L186" i="1"/>
  <c r="M186" i="1" s="1"/>
  <c r="H186" i="1"/>
  <c r="I186" i="1" s="1"/>
  <c r="L185" i="1"/>
  <c r="M185" i="1" s="1"/>
  <c r="H185" i="1"/>
  <c r="I185" i="1" s="1"/>
  <c r="L184" i="1"/>
  <c r="M184" i="1" s="1"/>
  <c r="H184" i="1"/>
  <c r="I184" i="1" s="1"/>
  <c r="L183" i="1"/>
  <c r="M183" i="1" s="1"/>
  <c r="H183" i="1"/>
  <c r="I183" i="1" s="1"/>
  <c r="L182" i="1"/>
  <c r="M182" i="1" s="1"/>
  <c r="H182" i="1"/>
  <c r="I182" i="1" s="1"/>
  <c r="L181" i="1"/>
  <c r="M181" i="1" s="1"/>
  <c r="H181" i="1"/>
  <c r="I181" i="1" s="1"/>
  <c r="L180" i="1"/>
  <c r="M180" i="1" s="1"/>
  <c r="H180" i="1"/>
  <c r="I180" i="1" s="1"/>
  <c r="L179" i="1"/>
  <c r="M179" i="1" s="1"/>
  <c r="H179" i="1"/>
  <c r="I179" i="1" s="1"/>
  <c r="L178" i="1"/>
  <c r="M178" i="1" s="1"/>
  <c r="H178" i="1"/>
  <c r="I178" i="1" s="1"/>
  <c r="L177" i="1"/>
  <c r="M177" i="1" s="1"/>
  <c r="H177" i="1"/>
  <c r="I177" i="1" s="1"/>
  <c r="L176" i="1"/>
  <c r="M176" i="1" s="1"/>
  <c r="H176" i="1"/>
  <c r="I176" i="1" s="1"/>
  <c r="L175" i="1"/>
  <c r="M175" i="1" s="1"/>
  <c r="H175" i="1"/>
  <c r="I175" i="1" s="1"/>
  <c r="L174" i="1"/>
  <c r="M174" i="1" s="1"/>
  <c r="H174" i="1"/>
  <c r="I174" i="1" s="1"/>
  <c r="L173" i="1"/>
  <c r="M173" i="1" s="1"/>
  <c r="H173" i="1"/>
  <c r="I173" i="1" s="1"/>
  <c r="L172" i="1"/>
  <c r="M172" i="1" s="1"/>
  <c r="H172" i="1"/>
  <c r="I172" i="1" s="1"/>
  <c r="L171" i="1"/>
  <c r="M171" i="1" s="1"/>
  <c r="H171" i="1"/>
  <c r="I171" i="1" s="1"/>
  <c r="L170" i="1"/>
  <c r="M170" i="1" s="1"/>
  <c r="H170" i="1"/>
  <c r="I170" i="1" s="1"/>
  <c r="L169" i="1"/>
  <c r="M169" i="1" s="1"/>
  <c r="H169" i="1"/>
  <c r="I169" i="1" s="1"/>
  <c r="L168" i="1"/>
  <c r="M168" i="1" s="1"/>
  <c r="H168" i="1"/>
  <c r="I168" i="1" s="1"/>
  <c r="L167" i="1"/>
  <c r="M167" i="1" s="1"/>
  <c r="H167" i="1"/>
  <c r="I167" i="1" s="1"/>
  <c r="L166" i="1"/>
  <c r="M166" i="1" s="1"/>
  <c r="H166" i="1"/>
  <c r="I166" i="1" s="1"/>
  <c r="L165" i="1"/>
  <c r="M165" i="1" s="1"/>
  <c r="H165" i="1"/>
  <c r="I165" i="1" s="1"/>
  <c r="L164" i="1"/>
  <c r="M164" i="1" s="1"/>
  <c r="H164" i="1"/>
  <c r="I164" i="1" s="1"/>
  <c r="L163" i="1"/>
  <c r="M163" i="1" s="1"/>
  <c r="H163" i="1"/>
  <c r="I163" i="1" s="1"/>
  <c r="L162" i="1"/>
  <c r="M162" i="1" s="1"/>
  <c r="H162" i="1"/>
  <c r="I162" i="1" s="1"/>
  <c r="L161" i="1"/>
  <c r="M161" i="1" s="1"/>
  <c r="H161" i="1"/>
  <c r="I161" i="1" s="1"/>
  <c r="L160" i="1"/>
  <c r="M160" i="1" s="1"/>
  <c r="H160" i="1"/>
  <c r="I160" i="1" s="1"/>
  <c r="L159" i="1"/>
  <c r="M159" i="1" s="1"/>
  <c r="H159" i="1"/>
  <c r="I159" i="1" s="1"/>
  <c r="L158" i="1"/>
  <c r="M158" i="1" s="1"/>
  <c r="H158" i="1"/>
  <c r="I158" i="1" s="1"/>
  <c r="L157" i="1"/>
  <c r="M157" i="1" s="1"/>
  <c r="H157" i="1"/>
  <c r="I157" i="1" s="1"/>
  <c r="L156" i="1"/>
  <c r="M156" i="1" s="1"/>
  <c r="H156" i="1"/>
  <c r="I156" i="1" s="1"/>
  <c r="L155" i="1"/>
  <c r="M155" i="1" s="1"/>
  <c r="H155" i="1"/>
  <c r="I155" i="1" s="1"/>
  <c r="L154" i="1"/>
  <c r="M154" i="1" s="1"/>
  <c r="H154" i="1"/>
  <c r="I154" i="1" s="1"/>
  <c r="L153" i="1"/>
  <c r="M153" i="1" s="1"/>
  <c r="H153" i="1"/>
  <c r="I153" i="1" s="1"/>
  <c r="L152" i="1"/>
  <c r="M152" i="1" s="1"/>
  <c r="H152" i="1"/>
  <c r="I152" i="1" s="1"/>
  <c r="L151" i="1"/>
  <c r="M151" i="1" s="1"/>
  <c r="H151" i="1"/>
  <c r="I151" i="1" s="1"/>
  <c r="L145" i="1"/>
  <c r="M145" i="1" s="1"/>
  <c r="H145" i="1"/>
  <c r="I145" i="1" s="1"/>
  <c r="L138" i="1"/>
  <c r="M138" i="1" s="1"/>
  <c r="H138" i="1"/>
  <c r="I138" i="1" s="1"/>
  <c r="L137" i="1"/>
  <c r="M137" i="1" s="1"/>
  <c r="H137" i="1"/>
  <c r="I137" i="1" s="1"/>
  <c r="L132" i="1"/>
  <c r="M132" i="1" s="1"/>
  <c r="H132" i="1"/>
  <c r="I132" i="1" s="1"/>
  <c r="L131" i="1"/>
  <c r="M131" i="1" s="1"/>
  <c r="H131" i="1"/>
  <c r="I131" i="1" s="1"/>
  <c r="L127" i="1"/>
  <c r="M127" i="1" s="1"/>
  <c r="H127" i="1"/>
  <c r="I127" i="1" s="1"/>
  <c r="M125" i="1"/>
  <c r="I125" i="1"/>
  <c r="M124" i="1"/>
  <c r="I124" i="1"/>
  <c r="L123" i="1"/>
  <c r="M123" i="1" s="1"/>
  <c r="H123" i="1"/>
  <c r="I123" i="1" s="1"/>
  <c r="M122" i="1"/>
  <c r="I122" i="1"/>
  <c r="H118" i="1"/>
  <c r="I118" i="1" s="1"/>
  <c r="H116" i="1"/>
  <c r="I116" i="1" s="1"/>
  <c r="M115" i="1"/>
  <c r="L105" i="1"/>
  <c r="M105" i="1" s="1"/>
  <c r="H105" i="1"/>
  <c r="I105" i="1" s="1"/>
  <c r="L104" i="1"/>
  <c r="M104" i="1" s="1"/>
  <c r="H104" i="1"/>
  <c r="I104" i="1" s="1"/>
  <c r="L103" i="1"/>
  <c r="M103" i="1" s="1"/>
  <c r="H103" i="1"/>
  <c r="I103" i="1" s="1"/>
  <c r="L102" i="1"/>
  <c r="M102" i="1" s="1"/>
  <c r="H102" i="1"/>
  <c r="I102" i="1" s="1"/>
  <c r="L99" i="1"/>
  <c r="M99" i="1" s="1"/>
  <c r="H99" i="1"/>
  <c r="I99" i="1" s="1"/>
  <c r="L87" i="1"/>
  <c r="M87" i="1" s="1"/>
  <c r="H87" i="1"/>
  <c r="I87" i="1" s="1"/>
  <c r="L86" i="1"/>
  <c r="M86" i="1" s="1"/>
  <c r="H86" i="1"/>
  <c r="I86" i="1" s="1"/>
  <c r="L85" i="1"/>
  <c r="M85" i="1" s="1"/>
  <c r="H85" i="1"/>
  <c r="I85" i="1" s="1"/>
  <c r="L84" i="1"/>
  <c r="M84" i="1" s="1"/>
  <c r="H84" i="1"/>
  <c r="I84" i="1" s="1"/>
  <c r="L83" i="1"/>
  <c r="M83" i="1" s="1"/>
  <c r="H83" i="1"/>
  <c r="I83" i="1" s="1"/>
  <c r="L82" i="1"/>
  <c r="M82" i="1" s="1"/>
  <c r="H82" i="1"/>
  <c r="I82" i="1" s="1"/>
  <c r="L81" i="1"/>
  <c r="M81" i="1" s="1"/>
  <c r="H81" i="1"/>
  <c r="I81" i="1" s="1"/>
  <c r="L80" i="1"/>
  <c r="M80" i="1" s="1"/>
  <c r="H80" i="1"/>
  <c r="I80" i="1" s="1"/>
  <c r="L79" i="1"/>
  <c r="M79" i="1" s="1"/>
  <c r="H79" i="1"/>
  <c r="I79" i="1" s="1"/>
  <c r="L78" i="1"/>
  <c r="M78" i="1" s="1"/>
  <c r="H78" i="1"/>
  <c r="I78" i="1" s="1"/>
  <c r="L77" i="1"/>
  <c r="M77" i="1" s="1"/>
  <c r="H77" i="1"/>
  <c r="I77" i="1" s="1"/>
  <c r="L76" i="1"/>
  <c r="M76" i="1" s="1"/>
  <c r="H76" i="1"/>
  <c r="I76" i="1" s="1"/>
  <c r="L75" i="1"/>
  <c r="M75" i="1" s="1"/>
  <c r="H75" i="1"/>
  <c r="I75" i="1" s="1"/>
  <c r="L74" i="1"/>
  <c r="M74" i="1" s="1"/>
  <c r="H74" i="1"/>
  <c r="I74" i="1" s="1"/>
  <c r="L73" i="1"/>
  <c r="M73" i="1" s="1"/>
  <c r="H73" i="1"/>
  <c r="I73" i="1" s="1"/>
  <c r="L72" i="1"/>
  <c r="M72" i="1" s="1"/>
  <c r="H72" i="1"/>
  <c r="I72" i="1" s="1"/>
  <c r="L71" i="1"/>
  <c r="M71" i="1" s="1"/>
  <c r="H71" i="1"/>
  <c r="I71" i="1" s="1"/>
  <c r="L70" i="1"/>
  <c r="M70" i="1" s="1"/>
  <c r="H70" i="1"/>
  <c r="I70" i="1" s="1"/>
  <c r="L69" i="1"/>
  <c r="M69" i="1" s="1"/>
  <c r="H69" i="1"/>
  <c r="I69" i="1" s="1"/>
  <c r="L68" i="1"/>
  <c r="M68" i="1" s="1"/>
  <c r="L67" i="1"/>
  <c r="M67" i="1" s="1"/>
  <c r="H67" i="1"/>
  <c r="I67" i="1" s="1"/>
  <c r="L66" i="1"/>
  <c r="M66" i="1" s="1"/>
  <c r="H66" i="1"/>
  <c r="I66" i="1" s="1"/>
  <c r="L65" i="1"/>
  <c r="M65" i="1" s="1"/>
  <c r="H65" i="1"/>
  <c r="I65" i="1" s="1"/>
  <c r="L64" i="1"/>
  <c r="M64" i="1" s="1"/>
  <c r="H64" i="1"/>
  <c r="I64" i="1" s="1"/>
  <c r="L63" i="1"/>
  <c r="M63" i="1" s="1"/>
  <c r="H63" i="1"/>
  <c r="I63" i="1" s="1"/>
  <c r="L62" i="1"/>
  <c r="M62" i="1" s="1"/>
  <c r="H62" i="1"/>
  <c r="I62" i="1" s="1"/>
  <c r="L61" i="1"/>
  <c r="M61" i="1" s="1"/>
  <c r="H61" i="1"/>
  <c r="I61" i="1" s="1"/>
  <c r="L60" i="1"/>
  <c r="M60" i="1" s="1"/>
  <c r="H60" i="1"/>
  <c r="I60" i="1" s="1"/>
  <c r="L59" i="1"/>
  <c r="M59" i="1" s="1"/>
  <c r="H59" i="1"/>
  <c r="I59" i="1" s="1"/>
  <c r="L58" i="1"/>
  <c r="M58" i="1" s="1"/>
  <c r="H58" i="1"/>
  <c r="I58" i="1" s="1"/>
  <c r="L57" i="1"/>
  <c r="M57" i="1" s="1"/>
  <c r="H57" i="1"/>
  <c r="I57" i="1" s="1"/>
  <c r="L56" i="1"/>
  <c r="M56" i="1" s="1"/>
  <c r="H56" i="1"/>
  <c r="I56" i="1" s="1"/>
  <c r="L55" i="1"/>
  <c r="M55" i="1" s="1"/>
  <c r="H55" i="1"/>
  <c r="I55" i="1" s="1"/>
  <c r="L54" i="1"/>
  <c r="M54" i="1" s="1"/>
  <c r="H54" i="1"/>
  <c r="I54" i="1" s="1"/>
  <c r="L53" i="1"/>
  <c r="M53" i="1" s="1"/>
  <c r="H53" i="1"/>
  <c r="I53" i="1" s="1"/>
  <c r="L52" i="1"/>
  <c r="M52" i="1" s="1"/>
  <c r="H52" i="1"/>
  <c r="I52" i="1" s="1"/>
  <c r="L51" i="1"/>
  <c r="M51" i="1" s="1"/>
  <c r="H51" i="1"/>
  <c r="I51" i="1" s="1"/>
  <c r="L50" i="1"/>
  <c r="M50" i="1" s="1"/>
  <c r="H50" i="1"/>
  <c r="I50" i="1" s="1"/>
  <c r="L49" i="1"/>
  <c r="M49" i="1" s="1"/>
  <c r="H49" i="1"/>
  <c r="I49" i="1" s="1"/>
  <c r="L48" i="1"/>
  <c r="M48" i="1" s="1"/>
  <c r="H48" i="1"/>
  <c r="I48" i="1" s="1"/>
  <c r="L47" i="1"/>
  <c r="M47" i="1" s="1"/>
  <c r="H47" i="1"/>
  <c r="I47" i="1" s="1"/>
  <c r="L46" i="1"/>
  <c r="M46" i="1" s="1"/>
  <c r="H46" i="1"/>
  <c r="I46" i="1" s="1"/>
  <c r="L45" i="1"/>
  <c r="M45" i="1" s="1"/>
  <c r="H45" i="1"/>
  <c r="I45" i="1" s="1"/>
  <c r="L44" i="1"/>
  <c r="M44" i="1" s="1"/>
  <c r="H44" i="1"/>
  <c r="I44" i="1" s="1"/>
  <c r="L43" i="1"/>
  <c r="M43" i="1" s="1"/>
  <c r="H43" i="1"/>
  <c r="I43" i="1" s="1"/>
  <c r="L42" i="1"/>
  <c r="M42" i="1" s="1"/>
  <c r="H42" i="1"/>
  <c r="I42" i="1" s="1"/>
  <c r="L41" i="1"/>
  <c r="M41" i="1" s="1"/>
  <c r="H41" i="1"/>
  <c r="I41" i="1" s="1"/>
  <c r="L40" i="1"/>
  <c r="M40" i="1" s="1"/>
  <c r="H40" i="1"/>
  <c r="I40" i="1" s="1"/>
  <c r="L39" i="1"/>
  <c r="M39" i="1" s="1"/>
  <c r="H39" i="1"/>
  <c r="I39" i="1" s="1"/>
  <c r="L38" i="1"/>
  <c r="M38" i="1" s="1"/>
  <c r="H38" i="1"/>
  <c r="I38" i="1" s="1"/>
  <c r="L37" i="1"/>
  <c r="M37" i="1" s="1"/>
  <c r="H37" i="1"/>
  <c r="I37" i="1" s="1"/>
  <c r="L36" i="1"/>
  <c r="M36" i="1" s="1"/>
  <c r="I36" i="1"/>
  <c r="M35" i="1"/>
  <c r="I35" i="1"/>
  <c r="L34" i="1"/>
  <c r="M34" i="1" s="1"/>
  <c r="H34" i="1"/>
  <c r="I34" i="1" s="1"/>
  <c r="L33" i="1"/>
  <c r="M33" i="1" s="1"/>
  <c r="H33" i="1"/>
  <c r="I33" i="1" s="1"/>
  <c r="L32" i="1"/>
  <c r="M32" i="1" s="1"/>
  <c r="H32" i="1"/>
  <c r="I32" i="1" s="1"/>
  <c r="L31" i="1"/>
  <c r="M31" i="1" s="1"/>
  <c r="H31" i="1"/>
  <c r="I31" i="1" s="1"/>
  <c r="L30" i="1"/>
  <c r="M30" i="1" s="1"/>
  <c r="H30" i="1"/>
  <c r="I30" i="1" s="1"/>
  <c r="L29" i="1"/>
  <c r="M29" i="1" s="1"/>
  <c r="H29" i="1"/>
  <c r="I29" i="1" s="1"/>
  <c r="L28" i="1"/>
  <c r="M28" i="1" s="1"/>
  <c r="H28" i="1"/>
  <c r="I28" i="1" s="1"/>
  <c r="L27" i="1"/>
  <c r="M27" i="1" s="1"/>
  <c r="H27" i="1"/>
  <c r="I27" i="1" s="1"/>
  <c r="L26" i="1"/>
  <c r="M26" i="1" s="1"/>
  <c r="H26" i="1"/>
  <c r="I26" i="1" s="1"/>
  <c r="L25" i="1"/>
  <c r="M25" i="1" s="1"/>
  <c r="H25" i="1"/>
  <c r="I25" i="1" s="1"/>
  <c r="L24" i="1"/>
  <c r="M24" i="1" s="1"/>
  <c r="H24" i="1"/>
  <c r="I24" i="1" s="1"/>
  <c r="L23" i="1"/>
  <c r="M23" i="1" s="1"/>
  <c r="H23" i="1"/>
  <c r="I23" i="1" s="1"/>
  <c r="L22" i="1"/>
  <c r="M22" i="1" s="1"/>
  <c r="H22" i="1"/>
  <c r="I22" i="1" s="1"/>
  <c r="L21" i="1"/>
  <c r="M21" i="1" s="1"/>
  <c r="H21" i="1"/>
  <c r="I21" i="1" s="1"/>
  <c r="L20" i="1"/>
  <c r="M20" i="1" s="1"/>
  <c r="H20" i="1"/>
  <c r="I20" i="1" s="1"/>
  <c r="L19" i="1"/>
  <c r="M19" i="1" s="1"/>
  <c r="H19" i="1"/>
  <c r="I19" i="1" s="1"/>
  <c r="L18" i="1"/>
  <c r="M18" i="1" s="1"/>
  <c r="H18" i="1"/>
  <c r="I18" i="1" s="1"/>
  <c r="L17" i="1"/>
  <c r="M17" i="1" s="1"/>
  <c r="H17" i="1"/>
  <c r="I17" i="1" s="1"/>
  <c r="L16" i="1"/>
  <c r="M16" i="1" s="1"/>
  <c r="H16" i="1"/>
  <c r="I16" i="1" s="1"/>
  <c r="L15" i="1"/>
  <c r="M15" i="1" s="1"/>
  <c r="H15" i="1"/>
  <c r="I15" i="1" s="1"/>
  <c r="L14" i="1"/>
  <c r="M14" i="1" s="1"/>
  <c r="H14" i="1"/>
  <c r="I14" i="1" s="1"/>
  <c r="L13" i="1"/>
  <c r="M13" i="1" s="1"/>
  <c r="H13" i="1"/>
  <c r="I13" i="1" s="1"/>
  <c r="L12" i="1"/>
  <c r="M12" i="1" s="1"/>
  <c r="H12" i="1"/>
  <c r="I12" i="1" s="1"/>
  <c r="L11" i="1"/>
  <c r="M11" i="1" s="1"/>
  <c r="H11" i="1"/>
  <c r="I11" i="1" s="1"/>
  <c r="L10" i="1"/>
  <c r="H10" i="1"/>
  <c r="I10" i="1" s="1"/>
  <c r="L9" i="1"/>
  <c r="M9" i="1" s="1"/>
  <c r="H9" i="1"/>
  <c r="I9" i="1" s="1"/>
  <c r="L8" i="1"/>
  <c r="M8" i="1" s="1"/>
  <c r="H8" i="1"/>
  <c r="I8" i="1" s="1"/>
  <c r="L7" i="1"/>
  <c r="M7" i="1" s="1"/>
  <c r="H7" i="1"/>
  <c r="I7" i="1" s="1"/>
  <c r="L6" i="1"/>
  <c r="H6" i="1"/>
  <c r="H283" i="1" l="1"/>
  <c r="M6" i="1"/>
  <c r="L283" i="1"/>
  <c r="M10" i="1"/>
  <c r="I6" i="1"/>
  <c r="I283" i="1" s="1"/>
  <c r="M283" i="1" l="1"/>
</calcChain>
</file>

<file path=xl/sharedStrings.xml><?xml version="1.0" encoding="utf-8"?>
<sst xmlns="http://schemas.openxmlformats.org/spreadsheetml/2006/main" count="847" uniqueCount="312">
  <si>
    <t>Nr.</t>
  </si>
  <si>
    <t>Ēkas veids</t>
  </si>
  <si>
    <t>Pieslēgts katlu mājai (ierakstīt katlu mājas adresi)</t>
  </si>
  <si>
    <t>2023.gads</t>
  </si>
  <si>
    <t>2024.gads</t>
  </si>
  <si>
    <t>Apkure, MWh/gadā</t>
  </si>
  <si>
    <t>Karstais ūdens, MWh/gadā</t>
  </si>
  <si>
    <t>Kopā MWh/gadā</t>
  </si>
  <si>
    <t>īpatnējais patēriņš, kWh/m2 gadā</t>
  </si>
  <si>
    <t>Bauskas apvienība</t>
  </si>
  <si>
    <t>Biržu 10, Bauska</t>
  </si>
  <si>
    <t>Daudzdzīv. ēka</t>
  </si>
  <si>
    <t>Biržu 20, Bauska</t>
  </si>
  <si>
    <t>Biržu 22, Bauska</t>
  </si>
  <si>
    <t>Ceriņu 1, Bauska</t>
  </si>
  <si>
    <t>Ceriņu 2, Bauska</t>
  </si>
  <si>
    <t>Ceriņu 3, Bauska</t>
  </si>
  <si>
    <t>Ceriņu 4, Bauska</t>
  </si>
  <si>
    <t>Dārza 1, Bauska</t>
  </si>
  <si>
    <t>Dārza 4, Bauska</t>
  </si>
  <si>
    <t>Dārza 5 / Saules 12, Bauska</t>
  </si>
  <si>
    <t>Dārza 6, Bauska</t>
  </si>
  <si>
    <t>Dārza 8, Bauska</t>
  </si>
  <si>
    <t>Dārza 9, Bauska</t>
  </si>
  <si>
    <t>Dārza 10, Bauska</t>
  </si>
  <si>
    <t>Dārza 12, Bauska</t>
  </si>
  <si>
    <t>Dārza 12a, Bauska</t>
  </si>
  <si>
    <t>Dārza 13, Bauska</t>
  </si>
  <si>
    <t>Dārza 13a, Bauska</t>
  </si>
  <si>
    <t>Darza 14, Bauska</t>
  </si>
  <si>
    <t>Dārza 15, Bauska</t>
  </si>
  <si>
    <t>Dārza 17, Bauska</t>
  </si>
  <si>
    <t>Dārza 18, Bauska</t>
  </si>
  <si>
    <t>Dārza 19, Bauska</t>
  </si>
  <si>
    <t>Dārza 21, Bauska</t>
  </si>
  <si>
    <t>Dārza 22/1, Bauska</t>
  </si>
  <si>
    <t>Dārza 22/2, Bauska</t>
  </si>
  <si>
    <t>Dārza 23, Bauska</t>
  </si>
  <si>
    <t>Dārza 24, Bauska</t>
  </si>
  <si>
    <t>Dārza 25, Bauska</t>
  </si>
  <si>
    <t>Dārza 26/1, Bauska</t>
  </si>
  <si>
    <t>Dārza 26/2, Bauska</t>
  </si>
  <si>
    <t>Dārza 62, Bauska</t>
  </si>
  <si>
    <t>Kareivju 3, Bauska</t>
  </si>
  <si>
    <t>Mazā Salātu 4, Bauska</t>
  </si>
  <si>
    <t>Pilskalna 51, Bauska</t>
  </si>
  <si>
    <t>Pionieru 1, Bauska</t>
  </si>
  <si>
    <t>Pionieru 3, Bauska</t>
  </si>
  <si>
    <t>Plūdoņa 29, Bauska</t>
  </si>
  <si>
    <t>Plūdoņa 56, Bauska</t>
  </si>
  <si>
    <t>Plūdoņa 58, Bauska</t>
  </si>
  <si>
    <t>Pļavu 2, Bauska</t>
  </si>
  <si>
    <t>Pļavu 4, Bauska</t>
  </si>
  <si>
    <t>Pļavu 6, Bauska</t>
  </si>
  <si>
    <t>Pļavu 8, Bauska</t>
  </si>
  <si>
    <t>Salātu 6/2, Bauska</t>
  </si>
  <si>
    <t>Salātu 6/3, Bauska</t>
  </si>
  <si>
    <t>Salātu 8, Bauska</t>
  </si>
  <si>
    <t>Salātu 12, Bauska</t>
  </si>
  <si>
    <t>Salātu 14, Bauska</t>
  </si>
  <si>
    <t>Salātu 16/1, Bauska</t>
  </si>
  <si>
    <t>Salātu 16/2, Bauska</t>
  </si>
  <si>
    <t>Salātu 18, Bauska</t>
  </si>
  <si>
    <t>Salātu 20, Bauska</t>
  </si>
  <si>
    <t>Salātu 21, Bauska</t>
  </si>
  <si>
    <t>Salātu 22, Bauska</t>
  </si>
  <si>
    <t>Salātu 28, Bauska</t>
  </si>
  <si>
    <t>Salātu 30, Bauska</t>
  </si>
  <si>
    <t>Salātu 33, Bauska</t>
  </si>
  <si>
    <t>Skolas 15a / 15b, Bauska</t>
  </si>
  <si>
    <t>Slimnīcas 1, Bauska</t>
  </si>
  <si>
    <t>Slimnīcas 2, Bauska</t>
  </si>
  <si>
    <t>Slimnīcas 3, Bauska</t>
  </si>
  <si>
    <t>Slimnīcas 5, Bauska</t>
  </si>
  <si>
    <t>Upmalas 4, Bauska</t>
  </si>
  <si>
    <t>Uzvaras 9, Bauska</t>
  </si>
  <si>
    <t>Vītolu 2, Bauska</t>
  </si>
  <si>
    <t>Vītolu 4, Bauska</t>
  </si>
  <si>
    <t>Vītolu 6, Bauska</t>
  </si>
  <si>
    <t>Vītolu 8, Bauska</t>
  </si>
  <si>
    <t>Vītolu 10/12, Bauska</t>
  </si>
  <si>
    <t>Vītolu 14, Bauska</t>
  </si>
  <si>
    <t>Zaļā 11/1, Bauska</t>
  </si>
  <si>
    <t>Zaļā 11/2, Bauska</t>
  </si>
  <si>
    <t>Zaļā 11/3, Bauska</t>
  </si>
  <si>
    <t>Zaļā 11/4 I, Bauska</t>
  </si>
  <si>
    <t>Zaļā 11/4 II, Bauska</t>
  </si>
  <si>
    <t>Zaļā 11/5, Bauska</t>
  </si>
  <si>
    <t>Zaļā 11/6 I, Bauska</t>
  </si>
  <si>
    <t>Zaļā 11/6 II, Bauska</t>
  </si>
  <si>
    <t>Salātu 15, Bauska</t>
  </si>
  <si>
    <t>Privātmāja</t>
  </si>
  <si>
    <t>Salātu 17, Bauska</t>
  </si>
  <si>
    <t>Salātu 31, Bauska</t>
  </si>
  <si>
    <t>Darza 14a, Bauska</t>
  </si>
  <si>
    <t>Komersants</t>
  </si>
  <si>
    <t>Dārza 20, Bauska</t>
  </si>
  <si>
    <t>Pionieru 1/1, Bauska</t>
  </si>
  <si>
    <t>Pionieru 2, Bauska</t>
  </si>
  <si>
    <t>Pionieru 2a, Bauska</t>
  </si>
  <si>
    <t>Salātu 9, Bauska</t>
  </si>
  <si>
    <t>Salātu 21a, Bauska</t>
  </si>
  <si>
    <t>Uzvaras 7, Bauska</t>
  </si>
  <si>
    <t>Zaļā 12, Bauska</t>
  </si>
  <si>
    <t>Skolas 8, Garoza, Mežotnes pagasts</t>
  </si>
  <si>
    <t>Skolas 12, Garoza, Mežotnes pagasts, Bauskas novads</t>
  </si>
  <si>
    <t>Iecavas apvienība</t>
  </si>
  <si>
    <t>Rīgas iela 41, Iecava</t>
  </si>
  <si>
    <t>Skolas iela 2, Iecava</t>
  </si>
  <si>
    <t>Dārza iela 4, Iecava</t>
  </si>
  <si>
    <t>Zemgales iela 13, Iecava</t>
  </si>
  <si>
    <t>Skolas iela 1, Iecava</t>
  </si>
  <si>
    <t>Tirgus iela 9, Iecava</t>
  </si>
  <si>
    <t>Zemgales iela 13A, Iecava</t>
  </si>
  <si>
    <t>Virzas iela 23, Iecava</t>
  </si>
  <si>
    <t>Rīgas iela 19, Iecava</t>
  </si>
  <si>
    <t>Rīgas iela 21, Iecava</t>
  </si>
  <si>
    <t>Virzas iela 25, Iecava</t>
  </si>
  <si>
    <t>Tirgus iela 2C, Iecava</t>
  </si>
  <si>
    <t>Sporta iela 1, Iecava</t>
  </si>
  <si>
    <t>Virzas iela 28, Iecava</t>
  </si>
  <si>
    <t>Virzas iela 26, Iecava</t>
  </si>
  <si>
    <t>Tirgus iela 7A, Iecava</t>
  </si>
  <si>
    <t>Skolas iela 17, Iecava</t>
  </si>
  <si>
    <t>Tirgus iela 5-1, Iecava</t>
  </si>
  <si>
    <t>Tirgus iela 5-2, Iecava</t>
  </si>
  <si>
    <t>Tirgus iela 5-3, Iecava</t>
  </si>
  <si>
    <t>Tirgus iela 3-1, Iecava</t>
  </si>
  <si>
    <t>Tirgus iela 3-2, Iecava</t>
  </si>
  <si>
    <t>Tirgus iela 3-3, Iecava</t>
  </si>
  <si>
    <t>Rīgas iela 15, Iecava</t>
  </si>
  <si>
    <t>Virzas iela 27, Iecava</t>
  </si>
  <si>
    <t>Rīgas iela 25A, Iecava</t>
  </si>
  <si>
    <t>Tirgus iela 2B, Iecava</t>
  </si>
  <si>
    <t>Skolas iela 4, Iecava</t>
  </si>
  <si>
    <t>Virzas iela 21A, Iecava</t>
  </si>
  <si>
    <t>Baldones iela 6, Iecava</t>
  </si>
  <si>
    <t>Baldones iela 2B, Iecava</t>
  </si>
  <si>
    <t>Sila iela 6, Iecava</t>
  </si>
  <si>
    <t>Sila iela 8, Iecava</t>
  </si>
  <si>
    <t>Sila iela 10, Iecava</t>
  </si>
  <si>
    <t>Sila iela 12, Iecava</t>
  </si>
  <si>
    <t>Sila iela 14, Iecava</t>
  </si>
  <si>
    <t>Ozolu iela 1, Iecava</t>
  </si>
  <si>
    <t>Ozolu iela 3, Iecava</t>
  </si>
  <si>
    <t>Ozolu iela 5, Iecava</t>
  </si>
  <si>
    <t>Ozolu iela 7, Iecava</t>
  </si>
  <si>
    <t>Ozolu iela 9, Iecava</t>
  </si>
  <si>
    <t>Ozolu iela 11, Iecava</t>
  </si>
  <si>
    <t>Ozolu iela 13, Iecava</t>
  </si>
  <si>
    <t>Ozolu iela 15, Iecava</t>
  </si>
  <si>
    <t>Rundāles apvienība</t>
  </si>
  <si>
    <t>Saulaine 19, Saulaine, Rundāles p., Rundāles n.</t>
  </si>
  <si>
    <t>Saulaine 21, Saulaine, Rundāles p., Rundāles n.</t>
  </si>
  <si>
    <t>Saulaine 23, Saulaine, Rundāles p., Rundāles n.</t>
  </si>
  <si>
    <t>Ezeri, Pilsrundāle, Rundāles p., Rundāles n.</t>
  </si>
  <si>
    <t>Zemgaļi, Pilsrundāle, Rundāles p., Rundāles n.</t>
  </si>
  <si>
    <t>Kurši, Pilsrundāle, Rundāles p., Rundāles n.</t>
  </si>
  <si>
    <t>Saulgrieži, Pilsrundāle, Rundāles p., Rundāles n.</t>
  </si>
  <si>
    <t>Sēļi, Pilsrundāle, Rundāles p., Rundāles n.</t>
  </si>
  <si>
    <t>Līvi, Pilsrundāle, Rundāles p., Rundāles n.</t>
  </si>
  <si>
    <t>Zemzari, Pilsrundāle, Rundāles p., Rundāles n.</t>
  </si>
  <si>
    <t>Zelmeņi, Pilsrundāle, Rundāles p., Rundāles n.</t>
  </si>
  <si>
    <t>Vecumnieku apvienība</t>
  </si>
  <si>
    <t>Ceriņu iela 5, Vecumnieki</t>
  </si>
  <si>
    <t>Ceriņu iela 17</t>
  </si>
  <si>
    <t>Ceriņu iela 9, Vecumnieki</t>
  </si>
  <si>
    <t>Ceriņu iela 9A, Vecumnieki</t>
  </si>
  <si>
    <t>Ceriņu iela 11, Vecumnieki</t>
  </si>
  <si>
    <t>Ceriņu iela 13, Vecumnieki</t>
  </si>
  <si>
    <t>Dīķa iela 6, Vecumnieki</t>
  </si>
  <si>
    <t>Kalna iela 14, Vecumnieki</t>
  </si>
  <si>
    <t>Kalna iela 15, Vecumnieki</t>
  </si>
  <si>
    <t>Kalna iela 15A, Vecumnieki</t>
  </si>
  <si>
    <t>Kalna iela 18, Vecumnieki</t>
  </si>
  <si>
    <t>Kalna iela 20, Vecumnieki</t>
  </si>
  <si>
    <t>Rīgas iela 27A, Vecumnieki</t>
  </si>
  <si>
    <t>Rīgas iela 43</t>
  </si>
  <si>
    <t>Rīgas iela 31, Vecumnieki</t>
  </si>
  <si>
    <t>Rīgas iela31A, Vecumnieki</t>
  </si>
  <si>
    <t>Rīgas iela 33, Vecumnieki</t>
  </si>
  <si>
    <t>Skolas iela 1, Vecumnieki</t>
  </si>
  <si>
    <t>Skolas iela 10, Vecumnieki</t>
  </si>
  <si>
    <t>Sporta iela 2, Vecumnieki</t>
  </si>
  <si>
    <t>Valles pamatskola</t>
  </si>
  <si>
    <t>Valles pamatskola, darbmācības klase</t>
  </si>
  <si>
    <t>Rīgas iela 6, Valle</t>
  </si>
  <si>
    <t>Liepu iela 5, Valle</t>
  </si>
  <si>
    <t>Liepu iela 7, Valle</t>
  </si>
  <si>
    <t>Liepu iela 9, Valle</t>
  </si>
  <si>
    <t>Liepu iela 11, Valle</t>
  </si>
  <si>
    <t>Liepu iela 13, Valle</t>
  </si>
  <si>
    <t>Daudzdzīv. Ēka</t>
  </si>
  <si>
    <t>Misas kultūras nams</t>
  </si>
  <si>
    <t>Misas pakalpojumu centrs</t>
  </si>
  <si>
    <t>Misas pamatskola</t>
  </si>
  <si>
    <t>Liepu iela 14, Valle</t>
  </si>
  <si>
    <t>Stacijas iela 10, Misa</t>
  </si>
  <si>
    <t>Uzvaras 4, Bauska</t>
  </si>
  <si>
    <t>Pašvaldība</t>
  </si>
  <si>
    <t>Uzvaras 6, Bauska</t>
  </si>
  <si>
    <t>Dārza 11, Bauska</t>
  </si>
  <si>
    <t>darbnīca</t>
  </si>
  <si>
    <t>komersants</t>
  </si>
  <si>
    <t>Skolas 11, Garoza, Mežotnes pagasts</t>
  </si>
  <si>
    <t>Saulaine 10, Saulaine</t>
  </si>
  <si>
    <t>pašvaldība/ daudzdz.ēka</t>
  </si>
  <si>
    <t>Saulaines katlu māja</t>
  </si>
  <si>
    <t>Skolas iela 6, Saulaine</t>
  </si>
  <si>
    <t>pašvaldība</t>
  </si>
  <si>
    <t>Saulaine 12, Saulaine (KLT)</t>
  </si>
  <si>
    <t>Pilsrundāle 1, Pilsrundāle</t>
  </si>
  <si>
    <t>Pilsrundāles katlu māja</t>
  </si>
  <si>
    <t>Laboratorija 183 m2, angārs 423,5 m2, Saulaine (KLT)</t>
  </si>
  <si>
    <t>Salātu 24, Bauska</t>
  </si>
  <si>
    <t>Slimnīcas 4 MVC, Bauska</t>
  </si>
  <si>
    <t>Slimnīcas 4 pansionāts, Bauska</t>
  </si>
  <si>
    <t>Uzvaras 1, Bauska</t>
  </si>
  <si>
    <t>Uzvaras 3a, Bauska</t>
  </si>
  <si>
    <t>Vītolu 9a pasts, Bauska</t>
  </si>
  <si>
    <t>Vītolu 9a Lattelekom, Bauska</t>
  </si>
  <si>
    <t>Skolas 10, Garoza, Mežotnes pagasts</t>
  </si>
  <si>
    <t>Apkurināmā platība, m2</t>
  </si>
  <si>
    <t>Tirgus iela 12, Iecava</t>
  </si>
  <si>
    <t>Grāfa laukums 5, Iecava</t>
  </si>
  <si>
    <t>Saulaines katlu māja, Saulaine, Rundāles pag.</t>
  </si>
  <si>
    <t xml:space="preserve">Pilsrundāles katlu māja, Pilsrundāle, Rundāles pag., </t>
  </si>
  <si>
    <t>Informācija par siltumenerģijas un karstā ūdens patērētājiem, kas pieslēgti Bauskas novada centralizētajām siltumapgādes sistēmām</t>
  </si>
  <si>
    <t>SIA Bauskas tirgotājs, Misa</t>
  </si>
  <si>
    <t>Misas kūdra 17, SIA Agaris, Misa</t>
  </si>
  <si>
    <t>Misas kūdra 16, Misa, internāts</t>
  </si>
  <si>
    <t>Biržu 8b darbnīcas, BNKS</t>
  </si>
  <si>
    <t>Biržu 8b kantoris, BNKS</t>
  </si>
  <si>
    <t>Ēkas adrese/nosaukums</t>
  </si>
  <si>
    <t>Dārza 9, Bauska, 2.vidusskola</t>
  </si>
  <si>
    <t>Dārza 8B, Bauska, Pašvaldības policija</t>
  </si>
  <si>
    <t>Dārza 3, Bauska, PII Pasaulīte</t>
  </si>
  <si>
    <t>Dārza 7, Bauska, Bauskas slimnīca</t>
  </si>
  <si>
    <t>Dārza 7/2, Bauska, Bauskas slimnīca</t>
  </si>
  <si>
    <t>Dārza 12b, Bauska</t>
  </si>
  <si>
    <t>Dārza 24/1, Bauska, PII Zīlīte</t>
  </si>
  <si>
    <t>Pilskalna 26, Bauska, Bauskas sporta skola</t>
  </si>
  <si>
    <t>Pilskalna 26, Bauska, Bauskas sporta skola, stadions</t>
  </si>
  <si>
    <t>Plūdoņa 29A, Bauska, SIA Bauskas tirgotājs</t>
  </si>
  <si>
    <t>Plūdoņa 60, Bauska, PII Zīlīte</t>
  </si>
  <si>
    <t>Pļavu 1, Bauska, BNKS</t>
  </si>
  <si>
    <t>Rīgas 32, Bauska, Pamatskola</t>
  </si>
  <si>
    <t>Rīgas 32, Bauska, Pamtaskolas sporta zāle</t>
  </si>
  <si>
    <t>Salātu 7A, Bauska, BNKS Birojs</t>
  </si>
  <si>
    <t>Salātu 5A, Bauska, Baseins</t>
  </si>
  <si>
    <t>Uzvaras 10, Bauska, Bauskas Valsts ģimnāzija</t>
  </si>
  <si>
    <t>Uzvaras 10A, Bauska, sporta centrs Mēmele</t>
  </si>
  <si>
    <t>Skolas 2, Pansionāts, Garoza, Mežotnes pagasts</t>
  </si>
  <si>
    <t>Skolas 1, Garoza, Sarkanais krusts, Mežotnes pagasts</t>
  </si>
  <si>
    <t>Zemgales iela 9A, Iecava, PII Cālītis 1</t>
  </si>
  <si>
    <t>Zemgales iela 9A, Iecava, PII Cālītis 2</t>
  </si>
  <si>
    <t>Skolas iela 19, Iecava, Iecavas internātskola</t>
  </si>
  <si>
    <t>Skolas iela 21, Iecava, Iecavas internāts</t>
  </si>
  <si>
    <t>Raiņa iela 3, Iecava, zemessardze</t>
  </si>
  <si>
    <t>Skolas iela 37, Iecava, Iecavas vidusskola</t>
  </si>
  <si>
    <t>Dzirnavu iela 1, Iecava, Iecavas veselības centrs</t>
  </si>
  <si>
    <t>Ozolu iela 2, Iecava, Sākumskola Dārtija</t>
  </si>
  <si>
    <t>Grāfa laukums 4, Iecava, SIA Dārta 93</t>
  </si>
  <si>
    <t>Baldones iela 2, Iecava, SIA Jaunpagasts Plus</t>
  </si>
  <si>
    <t>Grāfa laukums 1, Iecava, Mūzikas un mākslas skola</t>
  </si>
  <si>
    <t>PII "Mārpuķītes", Saulaine</t>
  </si>
  <si>
    <t>Slimnīcas 11, Bauska, Autoosta</t>
  </si>
  <si>
    <t>Kalna 7, Bauska, Universālveikals</t>
  </si>
  <si>
    <t>Slimnīcas 7, Bauska, viesnīca</t>
  </si>
  <si>
    <t>Rīgas iela 27b, Vecumnieki, SIA Stelpes konservi</t>
  </si>
  <si>
    <t>Rīgas iela 24a, Vecumnieki, KS Arāji</t>
  </si>
  <si>
    <t>Rīgas iela 29A, Vecumnieki, Kopmītne</t>
  </si>
  <si>
    <t>Rīgas iela 24a, Vecumnieki, Mūzikas un mākslas skola</t>
  </si>
  <si>
    <t>Kalna iela 13A, Vecumnieki, vidusskola, bērnudārzs</t>
  </si>
  <si>
    <t>Rīgas iela 35, Vecumnieki, SIA Godiņi</t>
  </si>
  <si>
    <t>Rīgas iela 29, Vecumnieki, Vecumn.apv.pārvalde</t>
  </si>
  <si>
    <t>Rīgas iela 45, Vecumnieki, sporta skola</t>
  </si>
  <si>
    <t>Rīgas iela 5, Vecumnnieki, Tautas nams</t>
  </si>
  <si>
    <t>Rīgas iela 24, Vecumnieki, vidusskola</t>
  </si>
  <si>
    <t>Bauskas iela 3, Vecumnieki, ugundzēsēju Depo</t>
  </si>
  <si>
    <t>Sporta iela 2A, Vecumnieki, vidusskolas darbnīcas</t>
  </si>
  <si>
    <t>Liepu iela 1, Valle, Valles pamatskolas internāts</t>
  </si>
  <si>
    <t>Liepu iela 15, Valle, Valles pamatskola- PIICielaviņa, S.Baturoviča un Valles bibliotēka</t>
  </si>
  <si>
    <t>Rīgas iela 4, Valle, pamatskola</t>
  </si>
  <si>
    <t>Rīgas iela 4/1, Valle, pamatskolas darbnīcas</t>
  </si>
  <si>
    <t>Virsaiši, Code</t>
  </si>
  <si>
    <t>Virsaiši</t>
  </si>
  <si>
    <t>Virsaiši, Gammas skola, Code</t>
  </si>
  <si>
    <t>Virsaiši, Gammas, Code</t>
  </si>
  <si>
    <t xml:space="preserve">Virsaiši 1, Code, pašvaldība, doktorāts, TET </t>
  </si>
  <si>
    <t>Virsaiši 1</t>
  </si>
  <si>
    <t>Virsaiši 1, Code, dzīvokļi</t>
  </si>
  <si>
    <t>2025.gads</t>
  </si>
  <si>
    <t>Ceriņu 8</t>
  </si>
  <si>
    <t>Uzvaras 3, Bauska, Jēkabpilds PMK</t>
  </si>
  <si>
    <t>Dārza 11b, Bauska</t>
  </si>
  <si>
    <t>Zaļā 3b, Bauska, fitness Luvra</t>
  </si>
  <si>
    <t>Slimnīcas 9, Bauska(Derpele)</t>
  </si>
  <si>
    <t>Slimnīcas 9a, Bauska (MVC)</t>
  </si>
  <si>
    <t>Slimnīcas 4 EKOTex, Bauska(būvnieki)</t>
  </si>
  <si>
    <t>Misas Kūdra 1, Misa</t>
  </si>
  <si>
    <t>Misas Kūdra 3, Misa</t>
  </si>
  <si>
    <t>Misas Kūdra 4, Misa</t>
  </si>
  <si>
    <t>Misas Kūdra 5, Misa</t>
  </si>
  <si>
    <t>Misas Kūdra 7, Misa</t>
  </si>
  <si>
    <t>Misas Kūdra 8, Misa</t>
  </si>
  <si>
    <t>Misas Kūdra 9, Misa</t>
  </si>
  <si>
    <t>Misas Kūdra 10, Misa</t>
  </si>
  <si>
    <t>Misas Kūdra 12, Misa</t>
  </si>
  <si>
    <t>Misas Kūdra 13, Misa</t>
  </si>
  <si>
    <t>Misas Kūdra 14, Misa</t>
  </si>
  <si>
    <t>Misas Kūdra 15, Misa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</si>
</sst>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86"/>
      <scheme val="minor"/>
    </font>
    <font>
      <b/>
      <sz val="14"/>
      <color theme="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186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</font>
    <font>
      <sz val="8"/>
      <color indexed="8"/>
      <name val="Calibri"/>
      <family val="2"/>
      <charset val="186"/>
    </font>
    <font>
      <sz val="8"/>
      <name val="Calibri"/>
      <family val="2"/>
      <charset val="186"/>
    </font>
    <font>
      <b/>
      <sz val="8"/>
      <color theme="1"/>
      <name val="Calibri"/>
      <family val="2"/>
      <charset val="186"/>
      <scheme val="minor"/>
    </font>
    <font>
      <sz val="8"/>
      <color indexed="8"/>
      <name val="Calibri"/>
      <family val="2"/>
      <charset val="186"/>
      <scheme val="minor"/>
    </font>
    <font>
      <b/>
      <sz val="8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00B050"/>
      <name val="Calibri"/>
      <family val="2"/>
      <charset val="186"/>
      <scheme val="minor"/>
    </font>
    <font>
      <sz val="9"/>
      <color indexed="8"/>
      <name val="Calibri"/>
      <family val="2"/>
      <charset val="186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9" fillId="3" borderId="7" xfId="0" applyFont="1" applyFill="1" applyBorder="1" applyAlignment="1">
      <alignment horizontal="left"/>
    </xf>
    <xf numFmtId="3" fontId="9" fillId="3" borderId="7" xfId="0" applyNumberFormat="1" applyFont="1" applyFill="1" applyBorder="1" applyAlignment="1">
      <alignment horizontal="right"/>
    </xf>
    <xf numFmtId="3" fontId="9" fillId="3" borderId="7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left"/>
    </xf>
    <xf numFmtId="3" fontId="9" fillId="3" borderId="1" xfId="0" applyNumberFormat="1" applyFont="1" applyFill="1" applyBorder="1" applyAlignment="1">
      <alignment horizontal="right"/>
    </xf>
    <xf numFmtId="3" fontId="9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left"/>
    </xf>
    <xf numFmtId="3" fontId="9" fillId="3" borderId="2" xfId="0" applyNumberFormat="1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lef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/>
    <xf numFmtId="2" fontId="10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2" fontId="2" fillId="0" borderId="0" xfId="0" applyNumberFormat="1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right"/>
    </xf>
    <xf numFmtId="0" fontId="11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left"/>
    </xf>
    <xf numFmtId="3" fontId="9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vertical="center"/>
    </xf>
    <xf numFmtId="3" fontId="9" fillId="0" borderId="2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wrapText="1"/>
    </xf>
    <xf numFmtId="0" fontId="9" fillId="6" borderId="9" xfId="0" applyFont="1" applyFill="1" applyBorder="1"/>
    <xf numFmtId="3" fontId="9" fillId="6" borderId="9" xfId="0" applyNumberFormat="1" applyFont="1" applyFill="1" applyBorder="1" applyAlignment="1">
      <alignment horizontal="right"/>
    </xf>
    <xf numFmtId="0" fontId="10" fillId="6" borderId="9" xfId="0" applyFont="1" applyFill="1" applyBorder="1" applyAlignment="1">
      <alignment horizontal="center"/>
    </xf>
    <xf numFmtId="4" fontId="15" fillId="0" borderId="7" xfId="0" applyNumberFormat="1" applyFont="1" applyBorder="1" applyAlignment="1">
      <alignment horizontal="right"/>
    </xf>
    <xf numFmtId="4" fontId="12" fillId="0" borderId="0" xfId="0" applyNumberFormat="1" applyFont="1"/>
    <xf numFmtId="4" fontId="10" fillId="0" borderId="1" xfId="0" applyNumberFormat="1" applyFont="1" applyBorder="1"/>
    <xf numFmtId="4" fontId="10" fillId="0" borderId="1" xfId="0" applyNumberFormat="1" applyFont="1" applyBorder="1" applyAlignment="1">
      <alignment horizontal="right"/>
    </xf>
    <xf numFmtId="4" fontId="12" fillId="0" borderId="1" xfId="0" applyNumberFormat="1" applyFont="1" applyBorder="1"/>
    <xf numFmtId="4" fontId="10" fillId="0" borderId="0" xfId="0" applyNumberFormat="1" applyFont="1" applyAlignment="1">
      <alignment horizontal="right"/>
    </xf>
    <xf numFmtId="4" fontId="5" fillId="0" borderId="1" xfId="0" applyNumberFormat="1" applyFont="1" applyBorder="1" applyAlignment="1">
      <alignment horizontal="left" wrapText="1"/>
    </xf>
    <xf numFmtId="4" fontId="13" fillId="0" borderId="1" xfId="0" applyNumberFormat="1" applyFont="1" applyBorder="1"/>
    <xf numFmtId="4" fontId="10" fillId="0" borderId="2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9" fillId="6" borderId="9" xfId="0" applyNumberFormat="1" applyFont="1" applyFill="1" applyBorder="1" applyAlignment="1">
      <alignment horizontal="right"/>
    </xf>
    <xf numFmtId="3" fontId="9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4" fontId="18" fillId="0" borderId="7" xfId="0" applyNumberFormat="1" applyFont="1" applyBorder="1" applyAlignment="1">
      <alignment horizontal="right"/>
    </xf>
    <xf numFmtId="4" fontId="17" fillId="5" borderId="1" xfId="0" applyNumberFormat="1" applyFont="1" applyFill="1" applyBorder="1" applyAlignment="1">
      <alignment horizontal="center" vertical="center" wrapText="1"/>
    </xf>
    <xf numFmtId="4" fontId="18" fillId="6" borderId="9" xfId="0" applyNumberFormat="1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4" fontId="19" fillId="5" borderId="1" xfId="0" applyNumberFormat="1" applyFont="1" applyFill="1" applyBorder="1" applyAlignment="1">
      <alignment horizontal="center" vertical="center" wrapText="1"/>
    </xf>
    <xf numFmtId="4" fontId="20" fillId="6" borderId="9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4" fontId="2" fillId="0" borderId="0" xfId="0" applyNumberFormat="1" applyFont="1" applyAlignment="1">
      <alignment wrapText="1"/>
    </xf>
    <xf numFmtId="0" fontId="20" fillId="3" borderId="1" xfId="0" applyFont="1" applyFill="1" applyBorder="1" applyAlignment="1">
      <alignment horizontal="left"/>
    </xf>
    <xf numFmtId="3" fontId="20" fillId="3" borderId="1" xfId="0" applyNumberFormat="1" applyFont="1" applyFill="1" applyBorder="1" applyAlignment="1">
      <alignment horizontal="right"/>
    </xf>
    <xf numFmtId="3" fontId="20" fillId="3" borderId="1" xfId="0" applyNumberFormat="1" applyFont="1" applyFill="1" applyBorder="1" applyAlignment="1">
      <alignment horizontal="left"/>
    </xf>
    <xf numFmtId="0" fontId="12" fillId="3" borderId="7" xfId="0" applyFont="1" applyFill="1" applyBorder="1" applyAlignment="1">
      <alignment horizontal="left" vertical="top" wrapText="1"/>
    </xf>
    <xf numFmtId="4" fontId="16" fillId="0" borderId="7" xfId="0" applyNumberFormat="1" applyFont="1" applyBorder="1" applyAlignment="1">
      <alignment horizontal="right"/>
    </xf>
    <xf numFmtId="4" fontId="21" fillId="0" borderId="0" xfId="0" applyNumberFormat="1" applyFont="1" applyAlignment="1">
      <alignment wrapText="1"/>
    </xf>
    <xf numFmtId="0" fontId="21" fillId="0" borderId="0" xfId="0" applyFont="1" applyAlignment="1">
      <alignment wrapText="1"/>
    </xf>
    <xf numFmtId="4" fontId="22" fillId="0" borderId="0" xfId="0" applyNumberFormat="1" applyFont="1" applyAlignment="1">
      <alignment wrapText="1"/>
    </xf>
    <xf numFmtId="0" fontId="2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2" fontId="5" fillId="0" borderId="2" xfId="0" applyNumberFormat="1" applyFont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Alignment="1">
      <alignment horizontal="right"/>
    </xf>
    <xf numFmtId="4" fontId="5" fillId="5" borderId="1" xfId="0" applyNumberFormat="1" applyFont="1" applyFill="1" applyBorder="1" applyAlignment="1">
      <alignment horizontal="right" vertical="center" wrapText="1"/>
    </xf>
    <xf numFmtId="2" fontId="10" fillId="0" borderId="0" xfId="0" applyNumberFormat="1" applyFont="1" applyAlignment="1">
      <alignment horizontal="right"/>
    </xf>
    <xf numFmtId="4" fontId="18" fillId="5" borderId="7" xfId="0" applyNumberFormat="1" applyFont="1" applyFill="1" applyBorder="1" applyAlignment="1">
      <alignment horizontal="right"/>
    </xf>
    <xf numFmtId="4" fontId="10" fillId="5" borderId="7" xfId="0" applyNumberFormat="1" applyFont="1" applyFill="1" applyBorder="1" applyAlignment="1">
      <alignment horizontal="right"/>
    </xf>
    <xf numFmtId="4" fontId="16" fillId="0" borderId="1" xfId="0" applyNumberFormat="1" applyFont="1" applyBorder="1"/>
    <xf numFmtId="4" fontId="15" fillId="0" borderId="1" xfId="0" applyNumberFormat="1" applyFont="1" applyBorder="1" applyAlignment="1">
      <alignment horizontal="right"/>
    </xf>
    <xf numFmtId="0" fontId="23" fillId="3" borderId="1" xfId="0" applyFont="1" applyFill="1" applyBorder="1" applyAlignment="1">
      <alignment horizontal="left"/>
    </xf>
    <xf numFmtId="3" fontId="23" fillId="3" borderId="1" xfId="0" applyNumberFormat="1" applyFont="1" applyFill="1" applyBorder="1" applyAlignment="1">
      <alignment horizontal="right"/>
    </xf>
    <xf numFmtId="3" fontId="23" fillId="3" borderId="1" xfId="0" applyNumberFormat="1" applyFont="1" applyFill="1" applyBorder="1" applyAlignment="1">
      <alignment horizontal="left"/>
    </xf>
    <xf numFmtId="0" fontId="13" fillId="3" borderId="7" xfId="0" applyFont="1" applyFill="1" applyBorder="1" applyAlignment="1">
      <alignment horizontal="left" vertical="top" wrapText="1"/>
    </xf>
    <xf numFmtId="4" fontId="18" fillId="0" borderId="1" xfId="0" applyNumberFormat="1" applyFont="1" applyBorder="1" applyAlignment="1">
      <alignment horizontal="right"/>
    </xf>
    <xf numFmtId="4" fontId="18" fillId="0" borderId="1" xfId="0" applyNumberFormat="1" applyFont="1" applyBorder="1"/>
    <xf numFmtId="0" fontId="24" fillId="0" borderId="1" xfId="0" applyFont="1" applyBorder="1" applyAlignment="1">
      <alignment wrapText="1"/>
    </xf>
    <xf numFmtId="0" fontId="24" fillId="3" borderId="2" xfId="0" applyFont="1" applyFill="1" applyBorder="1" applyAlignment="1">
      <alignment horizontal="left"/>
    </xf>
    <xf numFmtId="3" fontId="24" fillId="3" borderId="2" xfId="0" applyNumberFormat="1" applyFont="1" applyFill="1" applyBorder="1" applyAlignment="1">
      <alignment horizontal="right"/>
    </xf>
    <xf numFmtId="3" fontId="24" fillId="3" borderId="2" xfId="0" applyNumberFormat="1" applyFont="1" applyFill="1" applyBorder="1" applyAlignment="1">
      <alignment horizontal="left"/>
    </xf>
    <xf numFmtId="0" fontId="25" fillId="3" borderId="7" xfId="0" applyFont="1" applyFill="1" applyBorder="1" applyAlignment="1">
      <alignment horizontal="left" vertical="top" wrapText="1"/>
    </xf>
    <xf numFmtId="4" fontId="25" fillId="0" borderId="2" xfId="0" applyNumberFormat="1" applyFont="1" applyBorder="1" applyAlignment="1">
      <alignment horizontal="right"/>
    </xf>
    <xf numFmtId="4" fontId="26" fillId="0" borderId="7" xfId="0" applyNumberFormat="1" applyFont="1" applyBorder="1" applyAlignment="1">
      <alignment horizontal="right"/>
    </xf>
    <xf numFmtId="4" fontId="25" fillId="0" borderId="7" xfId="0" applyNumberFormat="1" applyFont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4" fontId="25" fillId="0" borderId="1" xfId="0" applyNumberFormat="1" applyFont="1" applyBorder="1"/>
    <xf numFmtId="0" fontId="24" fillId="3" borderId="1" xfId="0" applyFont="1" applyFill="1" applyBorder="1" applyAlignment="1">
      <alignment horizontal="left"/>
    </xf>
    <xf numFmtId="3" fontId="24" fillId="3" borderId="1" xfId="0" applyNumberFormat="1" applyFont="1" applyFill="1" applyBorder="1" applyAlignment="1">
      <alignment horizontal="right"/>
    </xf>
    <xf numFmtId="3" fontId="24" fillId="3" borderId="1" xfId="0" applyNumberFormat="1" applyFont="1" applyFill="1" applyBorder="1" applyAlignment="1">
      <alignment horizontal="left"/>
    </xf>
    <xf numFmtId="4" fontId="27" fillId="0" borderId="0" xfId="0" applyNumberFormat="1" applyFont="1" applyAlignment="1">
      <alignment wrapText="1"/>
    </xf>
    <xf numFmtId="0" fontId="27" fillId="0" borderId="0" xfId="0" applyFont="1" applyAlignment="1">
      <alignment wrapText="1"/>
    </xf>
    <xf numFmtId="0" fontId="24" fillId="0" borderId="7" xfId="0" applyFont="1" applyBorder="1" applyAlignment="1">
      <alignment wrapText="1"/>
    </xf>
    <xf numFmtId="4" fontId="10" fillId="7" borderId="1" xfId="0" applyNumberFormat="1" applyFont="1" applyFill="1" applyBorder="1" applyAlignment="1">
      <alignment horizontal="right"/>
    </xf>
    <xf numFmtId="4" fontId="15" fillId="7" borderId="7" xfId="0" applyNumberFormat="1" applyFont="1" applyFill="1" applyBorder="1" applyAlignment="1">
      <alignment horizontal="right"/>
    </xf>
    <xf numFmtId="4" fontId="10" fillId="7" borderId="7" xfId="0" applyNumberFormat="1" applyFont="1" applyFill="1" applyBorder="1" applyAlignment="1">
      <alignment horizontal="right"/>
    </xf>
    <xf numFmtId="4" fontId="12" fillId="7" borderId="7" xfId="0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rbam\GSM\XLS_atskaites\0MWH_gada%20Inesei%20_Ignatjevs\JP2024_d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6">
          <cell r="N16">
            <v>512.48</v>
          </cell>
          <cell r="P16">
            <v>524.25</v>
          </cell>
        </row>
      </sheetData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S283"/>
  <sheetViews>
    <sheetView tabSelected="1" zoomScale="110" zoomScaleNormal="110" workbookViewId="0">
      <pane xSplit="2" ySplit="4" topLeftCell="C116" activePane="bottomRight" state="frozen"/>
      <selection pane="topRight" activeCell="C1" sqref="C1"/>
      <selection pane="bottomLeft" activeCell="A5" sqref="A5"/>
      <selection pane="bottomRight" activeCell="S141" sqref="S141"/>
    </sheetView>
  </sheetViews>
  <sheetFormatPr defaultColWidth="9.109375" defaultRowHeight="13.8" x14ac:dyDescent="0.3"/>
  <cols>
    <col min="1" max="1" width="4.33203125" style="19" customWidth="1"/>
    <col min="2" max="2" width="34.44140625" style="20" customWidth="1"/>
    <col min="3" max="3" width="9.5546875" style="17" customWidth="1"/>
    <col min="4" max="4" width="17.88671875" style="17" customWidth="1"/>
    <col min="5" max="5" width="18.21875" style="18" customWidth="1"/>
    <col min="6" max="6" width="9.6640625" style="18" customWidth="1"/>
    <col min="7" max="7" width="8.88671875" style="18" customWidth="1"/>
    <col min="8" max="8" width="9.5546875" style="22" customWidth="1"/>
    <col min="9" max="9" width="9.5546875" style="18" customWidth="1"/>
    <col min="10" max="10" width="9.6640625" style="21" customWidth="1"/>
    <col min="11" max="11" width="8.88671875" style="21" customWidth="1"/>
    <col min="12" max="12" width="9.5546875" style="78" customWidth="1"/>
    <col min="13" max="13" width="9.109375" style="1" customWidth="1"/>
    <col min="14" max="14" width="9.6640625" style="94" customWidth="1"/>
    <col min="15" max="15" width="8.88671875" style="21" customWidth="1"/>
    <col min="16" max="16" width="9.5546875" style="71" customWidth="1"/>
    <col min="17" max="16384" width="9.109375" style="1"/>
  </cols>
  <sheetData>
    <row r="1" spans="1:19" ht="18" x14ac:dyDescent="0.35">
      <c r="A1" s="128" t="s">
        <v>227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89"/>
      <c r="O1" s="23"/>
      <c r="P1" s="65"/>
    </row>
    <row r="3" spans="1:19" ht="15" customHeight="1" x14ac:dyDescent="0.3">
      <c r="A3" s="129" t="s">
        <v>0</v>
      </c>
      <c r="B3" s="131" t="s">
        <v>233</v>
      </c>
      <c r="C3" s="133" t="s">
        <v>222</v>
      </c>
      <c r="D3" s="134" t="s">
        <v>1</v>
      </c>
      <c r="E3" s="136" t="s">
        <v>2</v>
      </c>
      <c r="F3" s="125" t="s">
        <v>3</v>
      </c>
      <c r="G3" s="126"/>
      <c r="H3" s="126"/>
      <c r="I3" s="127"/>
      <c r="J3" s="125" t="s">
        <v>4</v>
      </c>
      <c r="K3" s="126"/>
      <c r="L3" s="126"/>
      <c r="M3" s="127"/>
      <c r="N3" s="125" t="s">
        <v>292</v>
      </c>
      <c r="O3" s="126"/>
      <c r="P3" s="126"/>
      <c r="Q3" s="127"/>
    </row>
    <row r="4" spans="1:19" ht="40.799999999999997" x14ac:dyDescent="0.3">
      <c r="A4" s="130"/>
      <c r="B4" s="132"/>
      <c r="C4" s="134"/>
      <c r="D4" s="135"/>
      <c r="E4" s="137"/>
      <c r="F4" s="24" t="s">
        <v>5</v>
      </c>
      <c r="G4" s="24" t="s">
        <v>6</v>
      </c>
      <c r="H4" s="25" t="s">
        <v>7</v>
      </c>
      <c r="I4" s="26" t="s">
        <v>8</v>
      </c>
      <c r="J4" s="27" t="s">
        <v>5</v>
      </c>
      <c r="K4" s="27" t="s">
        <v>6</v>
      </c>
      <c r="L4" s="72" t="s">
        <v>7</v>
      </c>
      <c r="M4" s="26" t="s">
        <v>8</v>
      </c>
      <c r="N4" s="90" t="s">
        <v>5</v>
      </c>
      <c r="O4" s="27" t="s">
        <v>6</v>
      </c>
      <c r="P4" s="66" t="s">
        <v>7</v>
      </c>
      <c r="Q4" s="26" t="s">
        <v>8</v>
      </c>
    </row>
    <row r="5" spans="1:19" x14ac:dyDescent="0.3">
      <c r="A5" s="40"/>
      <c r="B5" s="41" t="s">
        <v>9</v>
      </c>
      <c r="C5" s="42"/>
      <c r="D5" s="42"/>
      <c r="E5" s="43"/>
      <c r="F5" s="43"/>
      <c r="G5" s="43"/>
      <c r="H5" s="44"/>
      <c r="I5" s="45"/>
      <c r="J5" s="46"/>
      <c r="K5" s="46"/>
      <c r="L5" s="73"/>
      <c r="M5" s="45"/>
      <c r="N5" s="91"/>
      <c r="O5" s="46"/>
      <c r="P5" s="67"/>
      <c r="Q5" s="45"/>
      <c r="R5" s="79"/>
    </row>
    <row r="6" spans="1:19" x14ac:dyDescent="0.3">
      <c r="A6" s="2">
        <v>1</v>
      </c>
      <c r="B6" s="3" t="s">
        <v>10</v>
      </c>
      <c r="C6" s="4">
        <v>1404.6</v>
      </c>
      <c r="D6" s="5" t="s">
        <v>11</v>
      </c>
      <c r="E6" s="6" t="s">
        <v>201</v>
      </c>
      <c r="F6" s="28">
        <v>254.09699999999992</v>
      </c>
      <c r="G6" s="28">
        <v>29.853000000000002</v>
      </c>
      <c r="H6" s="51">
        <f>SUM(F6:G6)</f>
        <v>283.94999999999993</v>
      </c>
      <c r="I6" s="28">
        <f t="shared" ref="I6:I37" si="0">H6*1000/C6</f>
        <v>202.15719777872701</v>
      </c>
      <c r="J6" s="55">
        <v>250.95499999999998</v>
      </c>
      <c r="K6" s="52">
        <v>33.015000000000001</v>
      </c>
      <c r="L6" s="74">
        <f>SUM(J6:K6)</f>
        <v>283.96999999999997</v>
      </c>
      <c r="M6" s="28">
        <f t="shared" ref="M6:M37" si="1">L6*1000/C6</f>
        <v>202.17143670795954</v>
      </c>
      <c r="N6" s="92">
        <v>194.68899999999999</v>
      </c>
      <c r="O6" s="55">
        <v>31.341000000000001</v>
      </c>
      <c r="P6" s="68">
        <f>N6+O6</f>
        <v>226.03</v>
      </c>
      <c r="Q6" s="28">
        <f>P6*1000/$C6</f>
        <v>160.92125872134417</v>
      </c>
      <c r="R6" s="79"/>
      <c r="S6" s="79"/>
    </row>
    <row r="7" spans="1:19" x14ac:dyDescent="0.3">
      <c r="A7" s="7">
        <v>2</v>
      </c>
      <c r="B7" s="8" t="s">
        <v>12</v>
      </c>
      <c r="C7" s="9">
        <v>1080.2</v>
      </c>
      <c r="D7" s="10" t="s">
        <v>11</v>
      </c>
      <c r="E7" s="6" t="s">
        <v>201</v>
      </c>
      <c r="F7" s="53">
        <v>187.09350000000001</v>
      </c>
      <c r="G7" s="53">
        <v>24.226500000000001</v>
      </c>
      <c r="H7" s="51">
        <f t="shared" ref="H7:H69" si="2">SUM(F7:G7)</f>
        <v>211.32</v>
      </c>
      <c r="I7" s="28">
        <f t="shared" si="0"/>
        <v>195.6304388076282</v>
      </c>
      <c r="J7" s="53">
        <v>190.14699999999999</v>
      </c>
      <c r="K7" s="53">
        <v>22.413</v>
      </c>
      <c r="L7" s="74">
        <f t="shared" ref="L7:L69" si="3">SUM(J7:K7)</f>
        <v>212.56</v>
      </c>
      <c r="M7" s="28">
        <f t="shared" si="1"/>
        <v>196.7783743751157</v>
      </c>
      <c r="N7" s="54">
        <v>198.83699999999999</v>
      </c>
      <c r="O7" s="53">
        <v>22.413</v>
      </c>
      <c r="P7" s="68">
        <f t="shared" ref="P7:P70" si="4">N7+O7</f>
        <v>221.25</v>
      </c>
      <c r="Q7" s="28">
        <f t="shared" ref="Q7:Q70" si="5">P7*1000/$C7</f>
        <v>204.82318089242733</v>
      </c>
      <c r="R7" s="79"/>
      <c r="S7" s="79"/>
    </row>
    <row r="8" spans="1:19" x14ac:dyDescent="0.3">
      <c r="A8" s="2">
        <v>3</v>
      </c>
      <c r="B8" s="8" t="s">
        <v>13</v>
      </c>
      <c r="C8" s="9">
        <v>736.9</v>
      </c>
      <c r="D8" s="10" t="s">
        <v>11</v>
      </c>
      <c r="E8" s="6" t="s">
        <v>201</v>
      </c>
      <c r="F8" s="54">
        <v>123.77249999999999</v>
      </c>
      <c r="G8" s="54">
        <v>10.9275</v>
      </c>
      <c r="H8" s="51">
        <f t="shared" si="2"/>
        <v>134.69999999999999</v>
      </c>
      <c r="I8" s="28">
        <f t="shared" si="0"/>
        <v>182.79278056724115</v>
      </c>
      <c r="J8" s="54">
        <v>117.593</v>
      </c>
      <c r="K8" s="54">
        <v>10.137</v>
      </c>
      <c r="L8" s="74">
        <f t="shared" si="3"/>
        <v>127.73</v>
      </c>
      <c r="M8" s="28">
        <f t="shared" si="1"/>
        <v>173.33423802415524</v>
      </c>
      <c r="N8" s="54">
        <v>142.75</v>
      </c>
      <c r="O8" s="54">
        <v>0</v>
      </c>
      <c r="P8" s="68">
        <f t="shared" si="4"/>
        <v>142.75</v>
      </c>
      <c r="Q8" s="28">
        <f t="shared" si="5"/>
        <v>193.71692224182385</v>
      </c>
      <c r="R8" s="79"/>
      <c r="S8" s="79"/>
    </row>
    <row r="9" spans="1:19" x14ac:dyDescent="0.3">
      <c r="A9" s="7">
        <v>4</v>
      </c>
      <c r="B9" s="8" t="s">
        <v>14</v>
      </c>
      <c r="C9" s="9">
        <v>775.8</v>
      </c>
      <c r="D9" s="10" t="s">
        <v>11</v>
      </c>
      <c r="E9" s="6" t="s">
        <v>201</v>
      </c>
      <c r="F9" s="54">
        <v>95.889999999999986</v>
      </c>
      <c r="G9" s="54">
        <v>0</v>
      </c>
      <c r="H9" s="51">
        <f t="shared" si="2"/>
        <v>95.889999999999986</v>
      </c>
      <c r="I9" s="28">
        <f t="shared" si="0"/>
        <v>123.60144367104922</v>
      </c>
      <c r="J9" s="54">
        <v>93.700000000000017</v>
      </c>
      <c r="K9" s="54">
        <v>0</v>
      </c>
      <c r="L9" s="74">
        <f t="shared" si="3"/>
        <v>93.700000000000017</v>
      </c>
      <c r="M9" s="28">
        <f t="shared" si="1"/>
        <v>120.77855117298276</v>
      </c>
      <c r="N9" s="54">
        <v>87.99</v>
      </c>
      <c r="O9" s="54">
        <v>0</v>
      </c>
      <c r="P9" s="68">
        <f t="shared" si="4"/>
        <v>87.99</v>
      </c>
      <c r="Q9" s="28">
        <f t="shared" si="5"/>
        <v>113.41840680587781</v>
      </c>
      <c r="R9" s="79"/>
      <c r="S9" s="79"/>
    </row>
    <row r="10" spans="1:19" x14ac:dyDescent="0.3">
      <c r="A10" s="2">
        <v>5</v>
      </c>
      <c r="B10" s="8" t="s">
        <v>15</v>
      </c>
      <c r="C10" s="9">
        <v>1107.8</v>
      </c>
      <c r="D10" s="10" t="s">
        <v>11</v>
      </c>
      <c r="E10" s="6" t="s">
        <v>201</v>
      </c>
      <c r="F10" s="54">
        <v>182.56449999999998</v>
      </c>
      <c r="G10" s="54">
        <v>28.2255</v>
      </c>
      <c r="H10" s="51">
        <f t="shared" si="2"/>
        <v>210.79</v>
      </c>
      <c r="I10" s="28">
        <f t="shared" si="0"/>
        <v>190.27802852500452</v>
      </c>
      <c r="J10" s="54">
        <v>179.88</v>
      </c>
      <c r="K10" s="54">
        <v>22.23</v>
      </c>
      <c r="L10" s="74">
        <f t="shared" si="3"/>
        <v>202.10999999999999</v>
      </c>
      <c r="M10" s="28">
        <f t="shared" si="1"/>
        <v>182.44267918396821</v>
      </c>
      <c r="N10" s="54">
        <v>206.74</v>
      </c>
      <c r="O10" s="54">
        <v>0</v>
      </c>
      <c r="P10" s="68">
        <f t="shared" si="4"/>
        <v>206.74</v>
      </c>
      <c r="Q10" s="28">
        <f t="shared" si="5"/>
        <v>186.62213395919841</v>
      </c>
      <c r="R10" s="79"/>
      <c r="S10" s="79"/>
    </row>
    <row r="11" spans="1:19" x14ac:dyDescent="0.3">
      <c r="A11" s="7">
        <v>6</v>
      </c>
      <c r="B11" s="8" t="s">
        <v>16</v>
      </c>
      <c r="C11" s="9">
        <v>1093.6000000000001</v>
      </c>
      <c r="D11" s="10" t="s">
        <v>11</v>
      </c>
      <c r="E11" s="6" t="s">
        <v>201</v>
      </c>
      <c r="F11" s="54">
        <v>170.32900000000001</v>
      </c>
      <c r="G11" s="54">
        <v>22.971</v>
      </c>
      <c r="H11" s="51">
        <f t="shared" si="2"/>
        <v>193.3</v>
      </c>
      <c r="I11" s="28">
        <f t="shared" si="0"/>
        <v>176.75566934893925</v>
      </c>
      <c r="J11" s="54">
        <v>174.83849999999995</v>
      </c>
      <c r="K11" s="54">
        <v>21.901499999999999</v>
      </c>
      <c r="L11" s="74">
        <f t="shared" si="3"/>
        <v>196.73999999999995</v>
      </c>
      <c r="M11" s="28">
        <f t="shared" si="1"/>
        <v>179.9012435991221</v>
      </c>
      <c r="N11" s="54">
        <v>167.1</v>
      </c>
      <c r="O11" s="54">
        <v>23.25</v>
      </c>
      <c r="P11" s="68">
        <f t="shared" si="4"/>
        <v>190.35</v>
      </c>
      <c r="Q11" s="28">
        <f t="shared" si="5"/>
        <v>174.05815654718359</v>
      </c>
      <c r="R11" s="79"/>
      <c r="S11" s="79"/>
    </row>
    <row r="12" spans="1:19" x14ac:dyDescent="0.3">
      <c r="A12" s="2">
        <v>7</v>
      </c>
      <c r="B12" s="8" t="s">
        <v>17</v>
      </c>
      <c r="C12" s="9">
        <v>630.5</v>
      </c>
      <c r="D12" s="10" t="s">
        <v>11</v>
      </c>
      <c r="E12" s="6" t="s">
        <v>201</v>
      </c>
      <c r="F12" s="54">
        <v>125.80149999999999</v>
      </c>
      <c r="G12" s="54">
        <v>7.8585000000000003</v>
      </c>
      <c r="H12" s="51">
        <f t="shared" si="2"/>
        <v>133.66</v>
      </c>
      <c r="I12" s="28">
        <f t="shared" si="0"/>
        <v>211.99048374306105</v>
      </c>
      <c r="J12" s="54">
        <v>122.89000000000001</v>
      </c>
      <c r="K12" s="54">
        <v>8.3699999999999992</v>
      </c>
      <c r="L12" s="74">
        <f t="shared" si="3"/>
        <v>131.26000000000002</v>
      </c>
      <c r="M12" s="28">
        <f t="shared" si="1"/>
        <v>208.18398096748618</v>
      </c>
      <c r="N12" s="54">
        <v>118.747</v>
      </c>
      <c r="O12" s="54">
        <v>8.4629999999999992</v>
      </c>
      <c r="P12" s="68">
        <f t="shared" si="4"/>
        <v>127.21</v>
      </c>
      <c r="Q12" s="28">
        <f t="shared" si="5"/>
        <v>201.76050753370342</v>
      </c>
      <c r="R12" s="79"/>
      <c r="S12" s="79"/>
    </row>
    <row r="13" spans="1:19" x14ac:dyDescent="0.3">
      <c r="A13" s="7">
        <v>8</v>
      </c>
      <c r="B13" s="8" t="s">
        <v>18</v>
      </c>
      <c r="C13" s="9">
        <v>531.79999999999995</v>
      </c>
      <c r="D13" s="10" t="s">
        <v>11</v>
      </c>
      <c r="E13" s="6" t="s">
        <v>201</v>
      </c>
      <c r="F13" s="54">
        <v>78.010000000000005</v>
      </c>
      <c r="G13" s="54">
        <v>0</v>
      </c>
      <c r="H13" s="51">
        <f t="shared" si="2"/>
        <v>78.010000000000005</v>
      </c>
      <c r="I13" s="28">
        <f t="shared" si="0"/>
        <v>146.6904851447913</v>
      </c>
      <c r="J13" s="54">
        <v>79.080000000000013</v>
      </c>
      <c r="K13" s="54">
        <v>0</v>
      </c>
      <c r="L13" s="74">
        <f t="shared" si="3"/>
        <v>79.080000000000013</v>
      </c>
      <c r="M13" s="28">
        <f t="shared" si="1"/>
        <v>148.70251974426481</v>
      </c>
      <c r="N13" s="54">
        <v>85.34</v>
      </c>
      <c r="O13" s="54">
        <v>0</v>
      </c>
      <c r="P13" s="68">
        <f t="shared" si="4"/>
        <v>85.34</v>
      </c>
      <c r="Q13" s="28">
        <f t="shared" si="5"/>
        <v>160.47386235426853</v>
      </c>
      <c r="R13" s="79"/>
      <c r="S13" s="79"/>
    </row>
    <row r="14" spans="1:19" x14ac:dyDescent="0.3">
      <c r="A14" s="2">
        <v>9</v>
      </c>
      <c r="B14" s="8" t="s">
        <v>19</v>
      </c>
      <c r="C14" s="9">
        <v>911.2</v>
      </c>
      <c r="D14" s="10" t="s">
        <v>11</v>
      </c>
      <c r="E14" s="6" t="s">
        <v>201</v>
      </c>
      <c r="F14" s="54">
        <v>148.17100000000002</v>
      </c>
      <c r="G14" s="54">
        <v>20.739000000000001</v>
      </c>
      <c r="H14" s="51">
        <f t="shared" si="2"/>
        <v>168.91000000000003</v>
      </c>
      <c r="I14" s="28">
        <f t="shared" si="0"/>
        <v>185.37093942054435</v>
      </c>
      <c r="J14" s="54">
        <v>169.09449999999998</v>
      </c>
      <c r="K14" s="54">
        <v>18.9255</v>
      </c>
      <c r="L14" s="74">
        <f t="shared" si="3"/>
        <v>188.01999999999998</v>
      </c>
      <c r="M14" s="28">
        <f t="shared" si="1"/>
        <v>206.3432835820895</v>
      </c>
      <c r="N14" s="54">
        <v>169.74949999999998</v>
      </c>
      <c r="O14" s="54">
        <v>19.390499999999999</v>
      </c>
      <c r="P14" s="68">
        <f t="shared" si="4"/>
        <v>189.14</v>
      </c>
      <c r="Q14" s="28">
        <f t="shared" si="5"/>
        <v>207.57243195785776</v>
      </c>
      <c r="R14" s="79"/>
      <c r="S14" s="79"/>
    </row>
    <row r="15" spans="1:19" x14ac:dyDescent="0.3">
      <c r="A15" s="7">
        <v>10</v>
      </c>
      <c r="B15" s="8" t="s">
        <v>20</v>
      </c>
      <c r="C15" s="9">
        <v>1082.7</v>
      </c>
      <c r="D15" s="10" t="s">
        <v>11</v>
      </c>
      <c r="E15" s="6" t="s">
        <v>201</v>
      </c>
      <c r="F15" s="54">
        <v>243.81899999999999</v>
      </c>
      <c r="G15" s="54">
        <v>17.390999999999998</v>
      </c>
      <c r="H15" s="51">
        <f t="shared" si="2"/>
        <v>261.20999999999998</v>
      </c>
      <c r="I15" s="28">
        <f t="shared" si="0"/>
        <v>241.25796619562203</v>
      </c>
      <c r="J15" s="54">
        <v>239.79449999999997</v>
      </c>
      <c r="K15" s="54">
        <v>17.9955</v>
      </c>
      <c r="L15" s="74">
        <f t="shared" si="3"/>
        <v>257.78999999999996</v>
      </c>
      <c r="M15" s="28">
        <f t="shared" si="1"/>
        <v>238.09919645331112</v>
      </c>
      <c r="N15" s="54">
        <v>236.761</v>
      </c>
      <c r="O15" s="54">
        <v>18.879000000000001</v>
      </c>
      <c r="P15" s="68">
        <f t="shared" si="4"/>
        <v>255.64</v>
      </c>
      <c r="Q15" s="28">
        <f t="shared" si="5"/>
        <v>236.11342015332039</v>
      </c>
      <c r="R15" s="79"/>
      <c r="S15" s="79"/>
    </row>
    <row r="16" spans="1:19" x14ac:dyDescent="0.3">
      <c r="A16" s="2">
        <v>11</v>
      </c>
      <c r="B16" s="8" t="s">
        <v>21</v>
      </c>
      <c r="C16" s="9">
        <v>906.2</v>
      </c>
      <c r="D16" s="10" t="s">
        <v>11</v>
      </c>
      <c r="E16" s="6" t="s">
        <v>201</v>
      </c>
      <c r="F16" s="54">
        <v>157.48200000000006</v>
      </c>
      <c r="G16" s="54">
        <v>15.438000000000001</v>
      </c>
      <c r="H16" s="51">
        <f t="shared" si="2"/>
        <v>172.92000000000004</v>
      </c>
      <c r="I16" s="28">
        <f t="shared" si="0"/>
        <v>190.81880379607156</v>
      </c>
      <c r="J16" s="54">
        <v>155.53800000000001</v>
      </c>
      <c r="K16" s="54">
        <v>14.321999999999999</v>
      </c>
      <c r="L16" s="74">
        <f t="shared" si="3"/>
        <v>169.86</v>
      </c>
      <c r="M16" s="28">
        <f t="shared" si="1"/>
        <v>187.44206576914587</v>
      </c>
      <c r="N16" s="54">
        <v>149.84400000000002</v>
      </c>
      <c r="O16" s="54">
        <v>13.206</v>
      </c>
      <c r="P16" s="68">
        <f t="shared" si="4"/>
        <v>163.05000000000001</v>
      </c>
      <c r="Q16" s="28">
        <f t="shared" si="5"/>
        <v>179.92716839549766</v>
      </c>
      <c r="R16" s="79"/>
      <c r="S16" s="79"/>
    </row>
    <row r="17" spans="1:19" x14ac:dyDescent="0.3">
      <c r="A17" s="7">
        <v>12</v>
      </c>
      <c r="B17" s="8" t="s">
        <v>22</v>
      </c>
      <c r="C17" s="9">
        <v>913.6</v>
      </c>
      <c r="D17" s="10" t="s">
        <v>11</v>
      </c>
      <c r="E17" s="6" t="s">
        <v>201</v>
      </c>
      <c r="F17" s="54">
        <v>160.95150000000001</v>
      </c>
      <c r="G17" s="54">
        <v>17.1585</v>
      </c>
      <c r="H17" s="51">
        <f t="shared" si="2"/>
        <v>178.11</v>
      </c>
      <c r="I17" s="28">
        <f t="shared" si="0"/>
        <v>194.95402802101574</v>
      </c>
      <c r="J17" s="54">
        <v>162.12699999999998</v>
      </c>
      <c r="K17" s="54">
        <v>18.693000000000001</v>
      </c>
      <c r="L17" s="74">
        <f t="shared" si="3"/>
        <v>180.82</v>
      </c>
      <c r="M17" s="28">
        <f t="shared" si="1"/>
        <v>197.92031523642731</v>
      </c>
      <c r="N17" s="54">
        <v>154.303</v>
      </c>
      <c r="O17" s="54">
        <v>20.367000000000001</v>
      </c>
      <c r="P17" s="68">
        <f t="shared" si="4"/>
        <v>174.67</v>
      </c>
      <c r="Q17" s="28">
        <f t="shared" si="5"/>
        <v>191.18870402802102</v>
      </c>
      <c r="R17" s="79"/>
      <c r="S17" s="79"/>
    </row>
    <row r="18" spans="1:19" x14ac:dyDescent="0.3">
      <c r="A18" s="2">
        <v>13</v>
      </c>
      <c r="B18" s="8" t="s">
        <v>23</v>
      </c>
      <c r="C18" s="9">
        <v>1008.5</v>
      </c>
      <c r="D18" s="10" t="s">
        <v>11</v>
      </c>
      <c r="E18" s="6" t="s">
        <v>201</v>
      </c>
      <c r="F18" s="54">
        <v>102.742</v>
      </c>
      <c r="G18" s="54">
        <v>10.788</v>
      </c>
      <c r="H18" s="51">
        <f t="shared" si="2"/>
        <v>113.53</v>
      </c>
      <c r="I18" s="28">
        <f t="shared" si="0"/>
        <v>112.57312840852751</v>
      </c>
      <c r="J18" s="54">
        <v>98.011999999999986</v>
      </c>
      <c r="K18" s="54">
        <v>8.9280000000000008</v>
      </c>
      <c r="L18" s="74">
        <f t="shared" si="3"/>
        <v>106.93999999999998</v>
      </c>
      <c r="M18" s="28">
        <f t="shared" si="1"/>
        <v>106.03867129400098</v>
      </c>
      <c r="N18" s="54">
        <v>97.322500000000005</v>
      </c>
      <c r="O18" s="54">
        <v>9.0675000000000008</v>
      </c>
      <c r="P18" s="68">
        <f t="shared" si="4"/>
        <v>106.39</v>
      </c>
      <c r="Q18" s="28">
        <f t="shared" si="5"/>
        <v>105.4933068914229</v>
      </c>
      <c r="R18" s="79"/>
      <c r="S18" s="79"/>
    </row>
    <row r="19" spans="1:19" x14ac:dyDescent="0.3">
      <c r="A19" s="7">
        <v>14</v>
      </c>
      <c r="B19" s="8" t="s">
        <v>24</v>
      </c>
      <c r="C19" s="9">
        <v>926.1</v>
      </c>
      <c r="D19" s="10" t="s">
        <v>11</v>
      </c>
      <c r="E19" s="6" t="s">
        <v>201</v>
      </c>
      <c r="F19" s="53">
        <v>144.6095</v>
      </c>
      <c r="G19" s="53">
        <v>23.110499999999998</v>
      </c>
      <c r="H19" s="51">
        <f t="shared" si="2"/>
        <v>167.72</v>
      </c>
      <c r="I19" s="28">
        <f t="shared" si="0"/>
        <v>181.10355253212396</v>
      </c>
      <c r="J19" s="53">
        <v>151.82749999999999</v>
      </c>
      <c r="K19" s="53">
        <v>22.552499999999998</v>
      </c>
      <c r="L19" s="74">
        <f t="shared" si="3"/>
        <v>174.38</v>
      </c>
      <c r="M19" s="28">
        <f t="shared" si="1"/>
        <v>188.2950005398985</v>
      </c>
      <c r="N19" s="54">
        <v>148.93049999999999</v>
      </c>
      <c r="O19" s="53">
        <v>24.319500000000001</v>
      </c>
      <c r="P19" s="68">
        <f t="shared" si="4"/>
        <v>173.25</v>
      </c>
      <c r="Q19" s="28">
        <f t="shared" si="5"/>
        <v>187.07482993197277</v>
      </c>
      <c r="R19" s="79"/>
      <c r="S19" s="79"/>
    </row>
    <row r="20" spans="1:19" x14ac:dyDescent="0.3">
      <c r="A20" s="2">
        <v>15</v>
      </c>
      <c r="B20" s="8" t="s">
        <v>25</v>
      </c>
      <c r="C20" s="9">
        <v>919.2</v>
      </c>
      <c r="D20" s="10" t="s">
        <v>11</v>
      </c>
      <c r="E20" s="6" t="s">
        <v>201</v>
      </c>
      <c r="F20" s="53">
        <v>137.44149999999999</v>
      </c>
      <c r="G20" s="53">
        <v>16.2285</v>
      </c>
      <c r="H20" s="51">
        <f t="shared" si="2"/>
        <v>153.66999999999999</v>
      </c>
      <c r="I20" s="28">
        <f t="shared" si="0"/>
        <v>167.17798085291557</v>
      </c>
      <c r="J20" s="53">
        <v>142.98549999999997</v>
      </c>
      <c r="K20" s="53">
        <v>17.3445</v>
      </c>
      <c r="L20" s="74">
        <f t="shared" si="3"/>
        <v>160.32999999999998</v>
      </c>
      <c r="M20" s="28">
        <f t="shared" si="1"/>
        <v>174.423411662315</v>
      </c>
      <c r="N20" s="54">
        <v>166.9195</v>
      </c>
      <c r="O20" s="53">
        <v>13.810499999999999</v>
      </c>
      <c r="P20" s="68">
        <f t="shared" si="4"/>
        <v>180.73</v>
      </c>
      <c r="Q20" s="28">
        <f t="shared" si="5"/>
        <v>196.61662315056569</v>
      </c>
      <c r="R20" s="79"/>
      <c r="S20" s="79"/>
    </row>
    <row r="21" spans="1:19" x14ac:dyDescent="0.3">
      <c r="A21" s="7">
        <v>16</v>
      </c>
      <c r="B21" s="8" t="s">
        <v>26</v>
      </c>
      <c r="C21" s="9">
        <v>2442.1</v>
      </c>
      <c r="D21" s="10" t="s">
        <v>11</v>
      </c>
      <c r="E21" s="6" t="s">
        <v>201</v>
      </c>
      <c r="F21" s="54">
        <v>364.40750000000003</v>
      </c>
      <c r="G21" s="54">
        <v>31.852499999999999</v>
      </c>
      <c r="H21" s="51">
        <f t="shared" si="2"/>
        <v>396.26000000000005</v>
      </c>
      <c r="I21" s="28">
        <f t="shared" si="0"/>
        <v>162.26198763359406</v>
      </c>
      <c r="J21" s="54">
        <v>359.26749999999998</v>
      </c>
      <c r="K21" s="54">
        <v>31.852499999999999</v>
      </c>
      <c r="L21" s="74">
        <f t="shared" si="3"/>
        <v>391.12</v>
      </c>
      <c r="M21" s="28">
        <f t="shared" si="1"/>
        <v>160.15724171819338</v>
      </c>
      <c r="N21" s="54">
        <v>429.06100000000004</v>
      </c>
      <c r="O21" s="54">
        <v>28.178999999999998</v>
      </c>
      <c r="P21" s="68">
        <f t="shared" si="4"/>
        <v>457.24</v>
      </c>
      <c r="Q21" s="28">
        <f t="shared" si="5"/>
        <v>187.23230006961222</v>
      </c>
      <c r="R21" s="79"/>
      <c r="S21" s="79"/>
    </row>
    <row r="22" spans="1:19" x14ac:dyDescent="0.3">
      <c r="A22" s="2">
        <v>17</v>
      </c>
      <c r="B22" s="8" t="s">
        <v>27</v>
      </c>
      <c r="C22" s="9">
        <v>615.5</v>
      </c>
      <c r="D22" s="10" t="s">
        <v>11</v>
      </c>
      <c r="E22" s="6" t="s">
        <v>201</v>
      </c>
      <c r="F22" s="54">
        <v>100.90900000000001</v>
      </c>
      <c r="G22" s="54">
        <v>21.111000000000001</v>
      </c>
      <c r="H22" s="51">
        <f t="shared" si="2"/>
        <v>122.02000000000001</v>
      </c>
      <c r="I22" s="28">
        <f t="shared" si="0"/>
        <v>198.24532900081238</v>
      </c>
      <c r="J22" s="54">
        <v>98.354500000000002</v>
      </c>
      <c r="K22" s="54">
        <v>16.1355</v>
      </c>
      <c r="L22" s="74">
        <f t="shared" si="3"/>
        <v>114.49000000000001</v>
      </c>
      <c r="M22" s="28">
        <f t="shared" si="1"/>
        <v>186.01137286758734</v>
      </c>
      <c r="N22" s="54">
        <v>91.078500000000005</v>
      </c>
      <c r="O22" s="54">
        <v>14.461499999999999</v>
      </c>
      <c r="P22" s="68">
        <f t="shared" si="4"/>
        <v>105.54</v>
      </c>
      <c r="Q22" s="28">
        <f t="shared" si="5"/>
        <v>171.47034930950446</v>
      </c>
      <c r="R22" s="79"/>
      <c r="S22" s="79"/>
    </row>
    <row r="23" spans="1:19" x14ac:dyDescent="0.3">
      <c r="A23" s="7">
        <v>18</v>
      </c>
      <c r="B23" s="8" t="s">
        <v>28</v>
      </c>
      <c r="C23" s="9">
        <v>1750.9</v>
      </c>
      <c r="D23" s="10" t="s">
        <v>11</v>
      </c>
      <c r="E23" s="6" t="s">
        <v>201</v>
      </c>
      <c r="F23" s="54">
        <v>85.97</v>
      </c>
      <c r="G23" s="54">
        <v>78.12</v>
      </c>
      <c r="H23" s="51">
        <f t="shared" si="2"/>
        <v>164.09</v>
      </c>
      <c r="I23" s="28">
        <f t="shared" si="0"/>
        <v>93.717516705694209</v>
      </c>
      <c r="J23" s="54">
        <v>75.87</v>
      </c>
      <c r="K23" s="54">
        <v>78.12</v>
      </c>
      <c r="L23" s="74">
        <f t="shared" si="3"/>
        <v>153.99</v>
      </c>
      <c r="M23" s="28">
        <f t="shared" si="1"/>
        <v>87.949054771831626</v>
      </c>
      <c r="N23" s="54">
        <v>157.16999999999999</v>
      </c>
      <c r="O23" s="54">
        <v>0</v>
      </c>
      <c r="P23" s="68">
        <f t="shared" si="4"/>
        <v>157.16999999999999</v>
      </c>
      <c r="Q23" s="28">
        <f t="shared" si="5"/>
        <v>89.765263578730938</v>
      </c>
      <c r="R23" s="79"/>
      <c r="S23" s="79"/>
    </row>
    <row r="24" spans="1:19" x14ac:dyDescent="0.3">
      <c r="A24" s="2">
        <v>19</v>
      </c>
      <c r="B24" s="8" t="s">
        <v>29</v>
      </c>
      <c r="C24" s="9">
        <v>1975.7</v>
      </c>
      <c r="D24" s="10" t="s">
        <v>11</v>
      </c>
      <c r="E24" s="6" t="s">
        <v>201</v>
      </c>
      <c r="F24" s="54">
        <v>315.07799999999997</v>
      </c>
      <c r="G24" s="54">
        <v>40.362000000000002</v>
      </c>
      <c r="H24" s="51">
        <f t="shared" si="2"/>
        <v>355.44</v>
      </c>
      <c r="I24" s="28">
        <f t="shared" si="0"/>
        <v>179.90585615224984</v>
      </c>
      <c r="J24" s="54">
        <v>334.83350000000002</v>
      </c>
      <c r="K24" s="54">
        <v>41.896500000000003</v>
      </c>
      <c r="L24" s="74">
        <f t="shared" si="3"/>
        <v>376.73</v>
      </c>
      <c r="M24" s="28">
        <f t="shared" si="1"/>
        <v>190.68178367161005</v>
      </c>
      <c r="N24" s="54">
        <v>335.33050000000003</v>
      </c>
      <c r="O24" s="54">
        <v>46.639499999999998</v>
      </c>
      <c r="P24" s="68">
        <f t="shared" si="4"/>
        <v>381.97</v>
      </c>
      <c r="Q24" s="28">
        <f t="shared" si="5"/>
        <v>193.33400819962546</v>
      </c>
      <c r="R24" s="79"/>
      <c r="S24" s="79"/>
    </row>
    <row r="25" spans="1:19" x14ac:dyDescent="0.3">
      <c r="A25" s="7">
        <v>20</v>
      </c>
      <c r="B25" s="8" t="s">
        <v>30</v>
      </c>
      <c r="C25" s="9">
        <v>614.6</v>
      </c>
      <c r="D25" s="10" t="s">
        <v>11</v>
      </c>
      <c r="E25" s="6" t="s">
        <v>201</v>
      </c>
      <c r="F25" s="53">
        <v>119.378</v>
      </c>
      <c r="G25" s="53">
        <v>15.252000000000001</v>
      </c>
      <c r="H25" s="51">
        <f t="shared" si="2"/>
        <v>134.63</v>
      </c>
      <c r="I25" s="28">
        <f t="shared" si="0"/>
        <v>219.0530426293524</v>
      </c>
      <c r="J25" s="53">
        <v>104.26800000000003</v>
      </c>
      <c r="K25" s="53">
        <v>15.252000000000001</v>
      </c>
      <c r="L25" s="74">
        <f t="shared" si="3"/>
        <v>119.52000000000002</v>
      </c>
      <c r="M25" s="28">
        <f t="shared" si="1"/>
        <v>194.46794663195578</v>
      </c>
      <c r="N25" s="54">
        <v>90.056000000000012</v>
      </c>
      <c r="O25" s="53">
        <v>15.624000000000001</v>
      </c>
      <c r="P25" s="68">
        <f t="shared" si="4"/>
        <v>105.68</v>
      </c>
      <c r="Q25" s="28">
        <f t="shared" si="5"/>
        <v>171.94923527497559</v>
      </c>
      <c r="R25" s="79"/>
      <c r="S25" s="79"/>
    </row>
    <row r="26" spans="1:19" x14ac:dyDescent="0.3">
      <c r="A26" s="2">
        <v>21</v>
      </c>
      <c r="B26" s="8" t="s">
        <v>31</v>
      </c>
      <c r="C26" s="9">
        <v>809</v>
      </c>
      <c r="D26" s="10" t="s">
        <v>11</v>
      </c>
      <c r="E26" s="6" t="s">
        <v>201</v>
      </c>
      <c r="F26" s="54">
        <v>139.0865</v>
      </c>
      <c r="G26" s="54">
        <v>13.903499999999999</v>
      </c>
      <c r="H26" s="51">
        <f t="shared" si="2"/>
        <v>152.99</v>
      </c>
      <c r="I26" s="28">
        <f t="shared" si="0"/>
        <v>189.11001236093944</v>
      </c>
      <c r="J26" s="54">
        <v>143.8845</v>
      </c>
      <c r="K26" s="54">
        <v>13.345499999999999</v>
      </c>
      <c r="L26" s="74">
        <f t="shared" si="3"/>
        <v>157.22999999999999</v>
      </c>
      <c r="M26" s="28">
        <f t="shared" si="1"/>
        <v>194.35105067985168</v>
      </c>
      <c r="N26" s="54">
        <v>137.91149999999999</v>
      </c>
      <c r="O26" s="54">
        <v>12.5085</v>
      </c>
      <c r="P26" s="68">
        <f t="shared" si="4"/>
        <v>150.41999999999999</v>
      </c>
      <c r="Q26" s="28">
        <f t="shared" si="5"/>
        <v>185.93325092707045</v>
      </c>
      <c r="R26" s="79"/>
      <c r="S26" s="79"/>
    </row>
    <row r="27" spans="1:19" x14ac:dyDescent="0.3">
      <c r="A27" s="7">
        <v>22</v>
      </c>
      <c r="B27" s="8" t="s">
        <v>32</v>
      </c>
      <c r="C27" s="9">
        <v>3842.8</v>
      </c>
      <c r="D27" s="10" t="s">
        <v>11</v>
      </c>
      <c r="E27" s="6" t="s">
        <v>201</v>
      </c>
      <c r="F27" s="54">
        <v>548.29800000000012</v>
      </c>
      <c r="G27" s="54">
        <v>75.701999999999998</v>
      </c>
      <c r="H27" s="51">
        <f t="shared" si="2"/>
        <v>624.00000000000011</v>
      </c>
      <c r="I27" s="28">
        <f t="shared" si="0"/>
        <v>162.3815967523681</v>
      </c>
      <c r="J27" s="54">
        <v>560.87200000000007</v>
      </c>
      <c r="K27" s="54">
        <v>71.238</v>
      </c>
      <c r="L27" s="74">
        <f t="shared" si="3"/>
        <v>632.11000000000013</v>
      </c>
      <c r="M27" s="28">
        <f t="shared" si="1"/>
        <v>164.49203705631314</v>
      </c>
      <c r="N27" s="54">
        <v>583.01199999999994</v>
      </c>
      <c r="O27" s="54">
        <v>69.378</v>
      </c>
      <c r="P27" s="68">
        <f t="shared" si="4"/>
        <v>652.39</v>
      </c>
      <c r="Q27" s="28">
        <f t="shared" si="5"/>
        <v>169.76943895076505</v>
      </c>
      <c r="R27" s="79"/>
      <c r="S27" s="79"/>
    </row>
    <row r="28" spans="1:19" x14ac:dyDescent="0.3">
      <c r="A28" s="2">
        <v>23</v>
      </c>
      <c r="B28" s="8" t="s">
        <v>33</v>
      </c>
      <c r="C28" s="9">
        <v>794.3</v>
      </c>
      <c r="D28" s="10" t="s">
        <v>11</v>
      </c>
      <c r="E28" s="6" t="s">
        <v>201</v>
      </c>
      <c r="F28" s="54">
        <v>116.20550000000001</v>
      </c>
      <c r="G28" s="54">
        <v>13.624499999999999</v>
      </c>
      <c r="H28" s="51">
        <f t="shared" si="2"/>
        <v>129.83000000000001</v>
      </c>
      <c r="I28" s="28">
        <f t="shared" si="0"/>
        <v>163.45209618532044</v>
      </c>
      <c r="J28" s="54">
        <v>137.3355</v>
      </c>
      <c r="K28" s="54">
        <v>10.8345</v>
      </c>
      <c r="L28" s="74">
        <f t="shared" si="3"/>
        <v>148.16999999999999</v>
      </c>
      <c r="M28" s="28">
        <f t="shared" si="1"/>
        <v>186.54160896386756</v>
      </c>
      <c r="N28" s="54">
        <v>128.91849999999999</v>
      </c>
      <c r="O28" s="54">
        <v>9.8115000000000006</v>
      </c>
      <c r="P28" s="68">
        <f t="shared" si="4"/>
        <v>138.72999999999999</v>
      </c>
      <c r="Q28" s="28">
        <f t="shared" si="5"/>
        <v>174.65693063074406</v>
      </c>
      <c r="R28" s="79"/>
      <c r="S28" s="79"/>
    </row>
    <row r="29" spans="1:19" x14ac:dyDescent="0.3">
      <c r="A29" s="7">
        <v>24</v>
      </c>
      <c r="B29" s="8" t="s">
        <v>34</v>
      </c>
      <c r="C29" s="9">
        <v>684.7</v>
      </c>
      <c r="D29" s="10" t="s">
        <v>11</v>
      </c>
      <c r="E29" s="6" t="s">
        <v>201</v>
      </c>
      <c r="F29" s="54">
        <v>106.6</v>
      </c>
      <c r="G29" s="54">
        <v>13.95</v>
      </c>
      <c r="H29" s="51">
        <f t="shared" si="2"/>
        <v>120.55</v>
      </c>
      <c r="I29" s="28">
        <f t="shared" si="0"/>
        <v>176.06250912808528</v>
      </c>
      <c r="J29" s="54">
        <v>118.76100000000001</v>
      </c>
      <c r="K29" s="54">
        <v>15.159000000000001</v>
      </c>
      <c r="L29" s="74">
        <f t="shared" si="3"/>
        <v>133.92000000000002</v>
      </c>
      <c r="M29" s="28">
        <f t="shared" si="1"/>
        <v>195.58930918650506</v>
      </c>
      <c r="N29" s="54">
        <v>132.09</v>
      </c>
      <c r="O29" s="54">
        <v>0</v>
      </c>
      <c r="P29" s="68">
        <f t="shared" si="4"/>
        <v>132.09</v>
      </c>
      <c r="Q29" s="28">
        <f t="shared" si="5"/>
        <v>192.91660581276471</v>
      </c>
      <c r="R29" s="79"/>
      <c r="S29" s="79"/>
    </row>
    <row r="30" spans="1:19" x14ac:dyDescent="0.3">
      <c r="A30" s="2">
        <v>25</v>
      </c>
      <c r="B30" s="8" t="s">
        <v>35</v>
      </c>
      <c r="C30" s="9">
        <v>1896.5</v>
      </c>
      <c r="D30" s="10" t="s">
        <v>11</v>
      </c>
      <c r="E30" s="6" t="s">
        <v>201</v>
      </c>
      <c r="F30" s="53">
        <v>313.17700000000002</v>
      </c>
      <c r="G30" s="53">
        <v>32.643000000000001</v>
      </c>
      <c r="H30" s="51">
        <f t="shared" si="2"/>
        <v>345.82000000000005</v>
      </c>
      <c r="I30" s="28">
        <f t="shared" si="0"/>
        <v>182.34642762984447</v>
      </c>
      <c r="J30" s="53">
        <v>326.95749999999998</v>
      </c>
      <c r="K30" s="53">
        <v>32.782499999999999</v>
      </c>
      <c r="L30" s="74">
        <f t="shared" si="3"/>
        <v>359.74</v>
      </c>
      <c r="M30" s="28">
        <f t="shared" si="1"/>
        <v>189.68626417084101</v>
      </c>
      <c r="N30" s="54">
        <v>341.8075</v>
      </c>
      <c r="O30" s="53">
        <v>36.502499999999998</v>
      </c>
      <c r="P30" s="68">
        <f t="shared" si="4"/>
        <v>378.31</v>
      </c>
      <c r="Q30" s="28">
        <f t="shared" si="5"/>
        <v>199.47798576324809</v>
      </c>
      <c r="R30" s="79"/>
      <c r="S30" s="79"/>
    </row>
    <row r="31" spans="1:19" x14ac:dyDescent="0.3">
      <c r="A31" s="7">
        <v>26</v>
      </c>
      <c r="B31" s="8" t="s">
        <v>36</v>
      </c>
      <c r="C31" s="9">
        <v>1901.9</v>
      </c>
      <c r="D31" s="10" t="s">
        <v>11</v>
      </c>
      <c r="E31" s="6" t="s">
        <v>201</v>
      </c>
      <c r="F31" s="54">
        <v>342.93700000000001</v>
      </c>
      <c r="G31" s="54">
        <v>29.853000000000002</v>
      </c>
      <c r="H31" s="51">
        <f t="shared" si="2"/>
        <v>372.79</v>
      </c>
      <c r="I31" s="28">
        <f t="shared" si="0"/>
        <v>196.00925390399073</v>
      </c>
      <c r="J31" s="54">
        <v>329.10949999999997</v>
      </c>
      <c r="K31" s="54">
        <v>29.6205</v>
      </c>
      <c r="L31" s="74">
        <f t="shared" si="3"/>
        <v>358.72999999999996</v>
      </c>
      <c r="M31" s="28">
        <f t="shared" si="1"/>
        <v>188.61664651138332</v>
      </c>
      <c r="N31" s="54">
        <v>312.822</v>
      </c>
      <c r="O31" s="54">
        <v>32.177999999999997</v>
      </c>
      <c r="P31" s="68">
        <f t="shared" si="4"/>
        <v>345</v>
      </c>
      <c r="Q31" s="28">
        <f t="shared" si="5"/>
        <v>181.39754981860244</v>
      </c>
      <c r="R31" s="79"/>
      <c r="S31" s="79"/>
    </row>
    <row r="32" spans="1:19" x14ac:dyDescent="0.3">
      <c r="A32" s="2">
        <v>27</v>
      </c>
      <c r="B32" s="8" t="s">
        <v>37</v>
      </c>
      <c r="C32" s="9">
        <v>1237</v>
      </c>
      <c r="D32" s="10" t="s">
        <v>11</v>
      </c>
      <c r="E32" s="6" t="s">
        <v>201</v>
      </c>
      <c r="F32" s="54">
        <v>281.10799999999995</v>
      </c>
      <c r="G32" s="54">
        <v>17.111999999999998</v>
      </c>
      <c r="H32" s="51">
        <f t="shared" si="2"/>
        <v>298.21999999999997</v>
      </c>
      <c r="I32" s="28">
        <f t="shared" si="0"/>
        <v>241.08326596604684</v>
      </c>
      <c r="J32" s="54">
        <v>276.58200000000005</v>
      </c>
      <c r="K32" s="54">
        <v>17.297999999999998</v>
      </c>
      <c r="L32" s="74">
        <f t="shared" si="3"/>
        <v>293.88000000000005</v>
      </c>
      <c r="M32" s="28">
        <f t="shared" si="1"/>
        <v>237.57477768795476</v>
      </c>
      <c r="N32" s="54">
        <v>233.05799999999999</v>
      </c>
      <c r="O32" s="54">
        <v>18.972000000000001</v>
      </c>
      <c r="P32" s="68">
        <f t="shared" si="4"/>
        <v>252.03</v>
      </c>
      <c r="Q32" s="28">
        <f t="shared" si="5"/>
        <v>203.74292643492319</v>
      </c>
      <c r="R32" s="79"/>
      <c r="S32" s="79"/>
    </row>
    <row r="33" spans="1:19" x14ac:dyDescent="0.3">
      <c r="A33" s="7">
        <v>28</v>
      </c>
      <c r="B33" s="8" t="s">
        <v>38</v>
      </c>
      <c r="C33" s="9">
        <v>2153.6</v>
      </c>
      <c r="D33" s="10" t="s">
        <v>11</v>
      </c>
      <c r="E33" s="6" t="s">
        <v>201</v>
      </c>
      <c r="F33" s="54">
        <v>391.12649999999996</v>
      </c>
      <c r="G33" s="54">
        <v>39.013500000000001</v>
      </c>
      <c r="H33" s="51">
        <f t="shared" si="2"/>
        <v>430.14</v>
      </c>
      <c r="I33" s="28">
        <f t="shared" si="0"/>
        <v>199.73068350668649</v>
      </c>
      <c r="J33" s="54">
        <v>388.61799999999999</v>
      </c>
      <c r="K33" s="54">
        <v>35.712000000000003</v>
      </c>
      <c r="L33" s="74">
        <f t="shared" si="3"/>
        <v>424.33</v>
      </c>
      <c r="M33" s="28">
        <f t="shared" si="1"/>
        <v>197.03287518573552</v>
      </c>
      <c r="N33" s="54">
        <v>387.83249999999998</v>
      </c>
      <c r="O33" s="54">
        <v>35.107500000000002</v>
      </c>
      <c r="P33" s="68">
        <f t="shared" si="4"/>
        <v>422.94</v>
      </c>
      <c r="Q33" s="28">
        <f t="shared" si="5"/>
        <v>196.38744427934623</v>
      </c>
      <c r="R33" s="79"/>
      <c r="S33" s="79"/>
    </row>
    <row r="34" spans="1:19" x14ac:dyDescent="0.3">
      <c r="A34" s="2">
        <v>29</v>
      </c>
      <c r="B34" s="8" t="s">
        <v>39</v>
      </c>
      <c r="C34" s="9">
        <v>1248.5999999999999</v>
      </c>
      <c r="D34" s="10" t="s">
        <v>11</v>
      </c>
      <c r="E34" s="6" t="s">
        <v>201</v>
      </c>
      <c r="F34" s="53">
        <v>234.25250000000003</v>
      </c>
      <c r="G34" s="53">
        <v>21.157499999999999</v>
      </c>
      <c r="H34" s="51">
        <f t="shared" si="2"/>
        <v>255.41000000000003</v>
      </c>
      <c r="I34" s="28">
        <f t="shared" si="0"/>
        <v>204.55710395643123</v>
      </c>
      <c r="J34" s="53">
        <v>253.18850000000003</v>
      </c>
      <c r="K34" s="53">
        <v>21.901499999999999</v>
      </c>
      <c r="L34" s="74">
        <f t="shared" si="3"/>
        <v>275.09000000000003</v>
      </c>
      <c r="M34" s="28">
        <f t="shared" si="1"/>
        <v>220.31875700784886</v>
      </c>
      <c r="N34" s="54">
        <v>258.35750000000002</v>
      </c>
      <c r="O34" s="53">
        <v>22.552499999999998</v>
      </c>
      <c r="P34" s="68">
        <f t="shared" si="4"/>
        <v>280.91000000000003</v>
      </c>
      <c r="Q34" s="28">
        <f t="shared" si="5"/>
        <v>224.97997757488389</v>
      </c>
      <c r="R34" s="79"/>
      <c r="S34" s="79"/>
    </row>
    <row r="35" spans="1:19" x14ac:dyDescent="0.3">
      <c r="A35" s="7">
        <v>30</v>
      </c>
      <c r="B35" s="8" t="s">
        <v>40</v>
      </c>
      <c r="C35" s="9">
        <v>1898.3</v>
      </c>
      <c r="D35" s="10" t="s">
        <v>11</v>
      </c>
      <c r="E35" s="6" t="s">
        <v>201</v>
      </c>
      <c r="F35" s="54">
        <v>266</v>
      </c>
      <c r="G35" s="54"/>
      <c r="H35" s="51">
        <v>266</v>
      </c>
      <c r="I35" s="28">
        <f t="shared" si="0"/>
        <v>140.12537533582679</v>
      </c>
      <c r="J35" s="54">
        <v>279.70999999999998</v>
      </c>
      <c r="K35" s="54"/>
      <c r="L35" s="74">
        <v>279.70999999999998</v>
      </c>
      <c r="M35" s="28">
        <f t="shared" si="1"/>
        <v>147.34762682400043</v>
      </c>
      <c r="N35" s="54">
        <v>274.08999999999997</v>
      </c>
      <c r="O35" s="54">
        <v>0</v>
      </c>
      <c r="P35" s="68">
        <f t="shared" si="4"/>
        <v>274.08999999999997</v>
      </c>
      <c r="Q35" s="28">
        <f t="shared" si="5"/>
        <v>144.3870831796871</v>
      </c>
      <c r="R35" s="79"/>
      <c r="S35" s="79"/>
    </row>
    <row r="36" spans="1:19" x14ac:dyDescent="0.3">
      <c r="A36" s="2">
        <v>31</v>
      </c>
      <c r="B36" s="8" t="s">
        <v>41</v>
      </c>
      <c r="C36" s="9">
        <v>1901.9</v>
      </c>
      <c r="D36" s="10" t="s">
        <v>11</v>
      </c>
      <c r="E36" s="6" t="s">
        <v>201</v>
      </c>
      <c r="F36" s="54">
        <v>257.79000000000002</v>
      </c>
      <c r="G36" s="54">
        <v>33.1</v>
      </c>
      <c r="H36" s="51">
        <f t="shared" si="2"/>
        <v>290.89000000000004</v>
      </c>
      <c r="I36" s="28">
        <f t="shared" si="0"/>
        <v>152.94705294705298</v>
      </c>
      <c r="J36" s="54">
        <v>252.89750000000001</v>
      </c>
      <c r="K36" s="54">
        <v>32.782499999999999</v>
      </c>
      <c r="L36" s="74">
        <f t="shared" si="3"/>
        <v>285.68</v>
      </c>
      <c r="M36" s="28">
        <f t="shared" si="1"/>
        <v>150.2076870497923</v>
      </c>
      <c r="N36" s="54">
        <v>268.6585</v>
      </c>
      <c r="O36" s="54">
        <v>26.551500000000001</v>
      </c>
      <c r="P36" s="68">
        <f t="shared" si="4"/>
        <v>295.20999999999998</v>
      </c>
      <c r="Q36" s="28">
        <f t="shared" si="5"/>
        <v>155.21846574478153</v>
      </c>
      <c r="R36" s="79"/>
      <c r="S36" s="79"/>
    </row>
    <row r="37" spans="1:19" x14ac:dyDescent="0.3">
      <c r="A37" s="7">
        <v>32</v>
      </c>
      <c r="B37" s="8" t="s">
        <v>42</v>
      </c>
      <c r="C37" s="9">
        <v>1333.9</v>
      </c>
      <c r="D37" s="10" t="s">
        <v>11</v>
      </c>
      <c r="E37" s="6" t="s">
        <v>201</v>
      </c>
      <c r="F37" s="54">
        <v>236.45950000000005</v>
      </c>
      <c r="G37" s="54">
        <v>29.6205</v>
      </c>
      <c r="H37" s="51">
        <f t="shared" si="2"/>
        <v>266.08000000000004</v>
      </c>
      <c r="I37" s="28">
        <f t="shared" si="0"/>
        <v>199.47522303021219</v>
      </c>
      <c r="J37" s="54">
        <v>231.02000000000004</v>
      </c>
      <c r="K37" s="54">
        <v>28.83</v>
      </c>
      <c r="L37" s="74">
        <f t="shared" si="3"/>
        <v>259.85000000000002</v>
      </c>
      <c r="M37" s="28">
        <f t="shared" si="1"/>
        <v>194.8047079991004</v>
      </c>
      <c r="N37" s="54">
        <v>226.3535</v>
      </c>
      <c r="O37" s="54">
        <v>28.8765</v>
      </c>
      <c r="P37" s="68">
        <f t="shared" si="4"/>
        <v>255.23</v>
      </c>
      <c r="Q37" s="28">
        <f t="shared" si="5"/>
        <v>191.34117999850062</v>
      </c>
      <c r="R37" s="79"/>
      <c r="S37" s="79"/>
    </row>
    <row r="38" spans="1:19" x14ac:dyDescent="0.3">
      <c r="A38" s="2">
        <v>33</v>
      </c>
      <c r="B38" s="8" t="s">
        <v>43</v>
      </c>
      <c r="C38" s="9">
        <v>3504.6</v>
      </c>
      <c r="D38" s="10" t="s">
        <v>11</v>
      </c>
      <c r="E38" s="6" t="s">
        <v>201</v>
      </c>
      <c r="F38" s="54">
        <v>292.93450000000001</v>
      </c>
      <c r="G38" s="54">
        <v>89.605500000000006</v>
      </c>
      <c r="H38" s="51">
        <f t="shared" si="2"/>
        <v>382.54</v>
      </c>
      <c r="I38" s="28">
        <f t="shared" ref="I38:I69" si="6">H38*1000/C38</f>
        <v>109.15368372995492</v>
      </c>
      <c r="J38" s="54">
        <v>281.39699999999999</v>
      </c>
      <c r="K38" s="54">
        <v>85.653000000000006</v>
      </c>
      <c r="L38" s="74">
        <f t="shared" si="3"/>
        <v>367.05</v>
      </c>
      <c r="M38" s="28">
        <f t="shared" ref="M38:M69" si="7">L38*1000/C38</f>
        <v>104.73377846259203</v>
      </c>
      <c r="N38" s="54">
        <v>359.91</v>
      </c>
      <c r="O38" s="54">
        <v>0</v>
      </c>
      <c r="P38" s="68">
        <f t="shared" si="4"/>
        <v>359.91</v>
      </c>
      <c r="Q38" s="28">
        <f t="shared" si="5"/>
        <v>102.6964560862866</v>
      </c>
      <c r="R38" s="79"/>
      <c r="S38" s="79"/>
    </row>
    <row r="39" spans="1:19" x14ac:dyDescent="0.3">
      <c r="A39" s="7">
        <v>34</v>
      </c>
      <c r="B39" s="8" t="s">
        <v>44</v>
      </c>
      <c r="C39" s="9">
        <v>2321.6</v>
      </c>
      <c r="D39" s="10" t="s">
        <v>11</v>
      </c>
      <c r="E39" s="6" t="s">
        <v>201</v>
      </c>
      <c r="F39" s="54">
        <v>120.09449999999997</v>
      </c>
      <c r="G39" s="54">
        <v>40.3155</v>
      </c>
      <c r="H39" s="51">
        <f t="shared" si="2"/>
        <v>160.40999999999997</v>
      </c>
      <c r="I39" s="28">
        <f t="shared" si="6"/>
        <v>69.094589937973808</v>
      </c>
      <c r="J39" s="54">
        <v>127.49750000000002</v>
      </c>
      <c r="K39" s="54">
        <v>46.732500000000002</v>
      </c>
      <c r="L39" s="74">
        <f t="shared" si="3"/>
        <v>174.23000000000002</v>
      </c>
      <c r="M39" s="28">
        <f t="shared" si="7"/>
        <v>75.047381116471414</v>
      </c>
      <c r="N39" s="54">
        <v>129.01849999999999</v>
      </c>
      <c r="O39" s="54">
        <v>46.081499999999998</v>
      </c>
      <c r="P39" s="68">
        <f t="shared" si="4"/>
        <v>175.1</v>
      </c>
      <c r="Q39" s="28">
        <f t="shared" si="5"/>
        <v>75.422122674017928</v>
      </c>
      <c r="R39" s="79"/>
      <c r="S39" s="79"/>
    </row>
    <row r="40" spans="1:19" x14ac:dyDescent="0.3">
      <c r="A40" s="2">
        <v>35</v>
      </c>
      <c r="B40" s="8" t="s">
        <v>45</v>
      </c>
      <c r="C40" s="9">
        <v>2185.1</v>
      </c>
      <c r="D40" s="10" t="s">
        <v>11</v>
      </c>
      <c r="E40" s="6" t="s">
        <v>201</v>
      </c>
      <c r="F40" s="54">
        <v>436.98199999999997</v>
      </c>
      <c r="G40" s="54">
        <v>34.967999999999996</v>
      </c>
      <c r="H40" s="51">
        <f t="shared" si="2"/>
        <v>471.95</v>
      </c>
      <c r="I40" s="28">
        <f t="shared" si="6"/>
        <v>215.98553841929433</v>
      </c>
      <c r="J40" s="54">
        <v>437.42499999999995</v>
      </c>
      <c r="K40" s="54">
        <v>34.875</v>
      </c>
      <c r="L40" s="74">
        <f t="shared" si="3"/>
        <v>472.29999999999995</v>
      </c>
      <c r="M40" s="28">
        <f t="shared" si="7"/>
        <v>216.14571415495857</v>
      </c>
      <c r="N40" s="54">
        <v>429.52600000000001</v>
      </c>
      <c r="O40" s="54">
        <v>36.084000000000003</v>
      </c>
      <c r="P40" s="68">
        <f t="shared" si="4"/>
        <v>465.61</v>
      </c>
      <c r="Q40" s="28">
        <f t="shared" si="5"/>
        <v>213.08406937897581</v>
      </c>
      <c r="R40" s="79"/>
      <c r="S40" s="79"/>
    </row>
    <row r="41" spans="1:19" x14ac:dyDescent="0.3">
      <c r="A41" s="7">
        <v>36</v>
      </c>
      <c r="B41" s="8" t="s">
        <v>46</v>
      </c>
      <c r="C41" s="9">
        <v>3432.6</v>
      </c>
      <c r="D41" s="10" t="s">
        <v>11</v>
      </c>
      <c r="E41" s="6" t="s">
        <v>201</v>
      </c>
      <c r="F41" s="54">
        <v>613.15200000000004</v>
      </c>
      <c r="G41" s="54">
        <v>72.168000000000006</v>
      </c>
      <c r="H41" s="51">
        <f t="shared" si="2"/>
        <v>685.32</v>
      </c>
      <c r="I41" s="28">
        <f t="shared" si="6"/>
        <v>199.65041076734838</v>
      </c>
      <c r="J41" s="54">
        <v>575.14100000000008</v>
      </c>
      <c r="K41" s="54">
        <v>71.888999999999996</v>
      </c>
      <c r="L41" s="74">
        <f t="shared" si="3"/>
        <v>647.03000000000009</v>
      </c>
      <c r="M41" s="28">
        <f t="shared" si="7"/>
        <v>188.49560100215584</v>
      </c>
      <c r="N41" s="54">
        <v>617.13</v>
      </c>
      <c r="O41" s="54">
        <v>66.959999999999994</v>
      </c>
      <c r="P41" s="68">
        <f t="shared" si="4"/>
        <v>684.09</v>
      </c>
      <c r="Q41" s="28">
        <f t="shared" si="5"/>
        <v>199.29208180388045</v>
      </c>
      <c r="R41" s="79"/>
      <c r="S41" s="79"/>
    </row>
    <row r="42" spans="1:19" x14ac:dyDescent="0.3">
      <c r="A42" s="2">
        <v>37</v>
      </c>
      <c r="B42" s="8" t="s">
        <v>47</v>
      </c>
      <c r="C42" s="9">
        <v>1201.6000000000001</v>
      </c>
      <c r="D42" s="10" t="s">
        <v>11</v>
      </c>
      <c r="E42" s="6" t="s">
        <v>201</v>
      </c>
      <c r="F42" s="54">
        <v>180.03699999999998</v>
      </c>
      <c r="G42" s="54">
        <v>30.783000000000001</v>
      </c>
      <c r="H42" s="51">
        <f t="shared" si="2"/>
        <v>210.82</v>
      </c>
      <c r="I42" s="28">
        <f t="shared" si="6"/>
        <v>175.44940079893473</v>
      </c>
      <c r="J42" s="54">
        <v>173.26799999999994</v>
      </c>
      <c r="K42" s="54">
        <v>31.062000000000001</v>
      </c>
      <c r="L42" s="74">
        <f t="shared" si="3"/>
        <v>204.32999999999996</v>
      </c>
      <c r="M42" s="28">
        <f t="shared" si="7"/>
        <v>170.04826897470033</v>
      </c>
      <c r="N42" s="54">
        <v>173.39850000000001</v>
      </c>
      <c r="O42" s="54">
        <v>32.131500000000003</v>
      </c>
      <c r="P42" s="68">
        <f t="shared" si="4"/>
        <v>205.53000000000003</v>
      </c>
      <c r="Q42" s="28">
        <f t="shared" si="5"/>
        <v>171.04693741677764</v>
      </c>
      <c r="R42" s="79"/>
      <c r="S42" s="79"/>
    </row>
    <row r="43" spans="1:19" x14ac:dyDescent="0.3">
      <c r="A43" s="7">
        <v>38</v>
      </c>
      <c r="B43" s="8" t="s">
        <v>48</v>
      </c>
      <c r="C43" s="9">
        <v>953</v>
      </c>
      <c r="D43" s="10" t="s">
        <v>11</v>
      </c>
      <c r="E43" s="6" t="s">
        <v>201</v>
      </c>
      <c r="F43" s="54">
        <v>182.92099999999999</v>
      </c>
      <c r="G43" s="54">
        <v>14.228999999999999</v>
      </c>
      <c r="H43" s="51">
        <f t="shared" si="2"/>
        <v>197.14999999999998</v>
      </c>
      <c r="I43" s="28">
        <f t="shared" si="6"/>
        <v>206.87303252885621</v>
      </c>
      <c r="J43" s="54">
        <v>185.8785</v>
      </c>
      <c r="K43" s="54">
        <v>12.6015</v>
      </c>
      <c r="L43" s="74">
        <f t="shared" si="3"/>
        <v>198.48</v>
      </c>
      <c r="M43" s="28">
        <f t="shared" si="7"/>
        <v>208.26862539349423</v>
      </c>
      <c r="N43" s="54">
        <v>179.482</v>
      </c>
      <c r="O43" s="54">
        <v>14.507999999999999</v>
      </c>
      <c r="P43" s="68">
        <f t="shared" si="4"/>
        <v>193.99</v>
      </c>
      <c r="Q43" s="28">
        <f t="shared" si="5"/>
        <v>203.55718782791186</v>
      </c>
      <c r="R43" s="79"/>
      <c r="S43" s="79"/>
    </row>
    <row r="44" spans="1:19" x14ac:dyDescent="0.3">
      <c r="A44" s="2">
        <v>39</v>
      </c>
      <c r="B44" s="8" t="s">
        <v>49</v>
      </c>
      <c r="C44" s="9">
        <v>197.1</v>
      </c>
      <c r="D44" s="10" t="s">
        <v>11</v>
      </c>
      <c r="E44" s="6" t="s">
        <v>201</v>
      </c>
      <c r="F44" s="54">
        <v>31.990000000000002</v>
      </c>
      <c r="G44" s="54">
        <v>0</v>
      </c>
      <c r="H44" s="51">
        <f t="shared" si="2"/>
        <v>31.990000000000002</v>
      </c>
      <c r="I44" s="28">
        <f t="shared" si="6"/>
        <v>162.30339928970068</v>
      </c>
      <c r="J44" s="54">
        <v>32.090000000000003</v>
      </c>
      <c r="K44" s="54">
        <v>0</v>
      </c>
      <c r="L44" s="74">
        <f t="shared" si="3"/>
        <v>32.090000000000003</v>
      </c>
      <c r="M44" s="28">
        <f t="shared" si="7"/>
        <v>162.81075596144092</v>
      </c>
      <c r="N44" s="54">
        <v>28.91</v>
      </c>
      <c r="O44" s="54">
        <v>0</v>
      </c>
      <c r="P44" s="68">
        <f t="shared" si="4"/>
        <v>28.91</v>
      </c>
      <c r="Q44" s="28">
        <f t="shared" si="5"/>
        <v>146.67681380010148</v>
      </c>
      <c r="R44" s="79"/>
      <c r="S44" s="79"/>
    </row>
    <row r="45" spans="1:19" x14ac:dyDescent="0.3">
      <c r="A45" s="7">
        <v>40</v>
      </c>
      <c r="B45" s="8" t="s">
        <v>50</v>
      </c>
      <c r="C45" s="9">
        <v>1429</v>
      </c>
      <c r="D45" s="10" t="s">
        <v>11</v>
      </c>
      <c r="E45" s="6" t="s">
        <v>201</v>
      </c>
      <c r="F45" s="54">
        <v>192.43850000000003</v>
      </c>
      <c r="G45" s="54">
        <v>23.761499999999998</v>
      </c>
      <c r="H45" s="51">
        <f t="shared" si="2"/>
        <v>216.20000000000005</v>
      </c>
      <c r="I45" s="28">
        <f t="shared" si="6"/>
        <v>151.29461161651508</v>
      </c>
      <c r="J45" s="54">
        <v>185.11699999999999</v>
      </c>
      <c r="K45" s="54">
        <v>24.273</v>
      </c>
      <c r="L45" s="74">
        <f t="shared" si="3"/>
        <v>209.39</v>
      </c>
      <c r="M45" s="28">
        <f t="shared" si="7"/>
        <v>146.52904128761372</v>
      </c>
      <c r="N45" s="54">
        <v>192.0385</v>
      </c>
      <c r="O45" s="54">
        <v>21.901499999999999</v>
      </c>
      <c r="P45" s="68">
        <f t="shared" si="4"/>
        <v>213.94</v>
      </c>
      <c r="Q45" s="28">
        <f t="shared" si="5"/>
        <v>149.71308607417774</v>
      </c>
      <c r="R45" s="79"/>
      <c r="S45" s="79"/>
    </row>
    <row r="46" spans="1:19" x14ac:dyDescent="0.3">
      <c r="A46" s="2">
        <v>41</v>
      </c>
      <c r="B46" s="8" t="s">
        <v>51</v>
      </c>
      <c r="C46" s="9">
        <v>1293.5999999999999</v>
      </c>
      <c r="D46" s="10" t="s">
        <v>11</v>
      </c>
      <c r="E46" s="6" t="s">
        <v>201</v>
      </c>
      <c r="F46" s="54">
        <v>220.59750000000005</v>
      </c>
      <c r="G46" s="54">
        <v>23.482499999999998</v>
      </c>
      <c r="H46" s="51">
        <f t="shared" si="2"/>
        <v>244.08000000000004</v>
      </c>
      <c r="I46" s="28">
        <f t="shared" si="6"/>
        <v>188.68274582560301</v>
      </c>
      <c r="J46" s="54">
        <v>211.256</v>
      </c>
      <c r="K46" s="54">
        <v>23.994</v>
      </c>
      <c r="L46" s="74">
        <f t="shared" si="3"/>
        <v>235.25</v>
      </c>
      <c r="M46" s="28">
        <f t="shared" si="7"/>
        <v>181.85683364254794</v>
      </c>
      <c r="N46" s="54">
        <v>207.15550000000002</v>
      </c>
      <c r="O46" s="54">
        <v>22.924499999999998</v>
      </c>
      <c r="P46" s="68">
        <f t="shared" si="4"/>
        <v>230.08</v>
      </c>
      <c r="Q46" s="28">
        <f t="shared" si="5"/>
        <v>177.86023500309216</v>
      </c>
      <c r="R46" s="79"/>
      <c r="S46" s="79"/>
    </row>
    <row r="47" spans="1:19" x14ac:dyDescent="0.3">
      <c r="A47" s="7">
        <v>42</v>
      </c>
      <c r="B47" s="8" t="s">
        <v>52</v>
      </c>
      <c r="C47" s="9">
        <v>2980.6</v>
      </c>
      <c r="D47" s="10" t="s">
        <v>11</v>
      </c>
      <c r="E47" s="6" t="s">
        <v>201</v>
      </c>
      <c r="F47" s="54">
        <v>492.99649999999997</v>
      </c>
      <c r="G47" s="54">
        <v>68.773499999999999</v>
      </c>
      <c r="H47" s="51">
        <f t="shared" si="2"/>
        <v>561.77</v>
      </c>
      <c r="I47" s="28">
        <f t="shared" si="6"/>
        <v>188.47547473663022</v>
      </c>
      <c r="J47" s="54">
        <v>518.53649999999993</v>
      </c>
      <c r="K47" s="54">
        <v>70.633499999999998</v>
      </c>
      <c r="L47" s="74">
        <f t="shared" si="3"/>
        <v>589.16999999999996</v>
      </c>
      <c r="M47" s="28">
        <f t="shared" si="7"/>
        <v>197.66825471381603</v>
      </c>
      <c r="N47" s="54">
        <v>543.375</v>
      </c>
      <c r="O47" s="54">
        <v>66.495000000000005</v>
      </c>
      <c r="P47" s="68">
        <f t="shared" si="4"/>
        <v>609.87</v>
      </c>
      <c r="Q47" s="28">
        <f t="shared" si="5"/>
        <v>204.61316513453667</v>
      </c>
      <c r="R47" s="79"/>
      <c r="S47" s="79"/>
    </row>
    <row r="48" spans="1:19" x14ac:dyDescent="0.3">
      <c r="A48" s="2">
        <v>43</v>
      </c>
      <c r="B48" s="8" t="s">
        <v>53</v>
      </c>
      <c r="C48" s="9">
        <v>2564.4</v>
      </c>
      <c r="D48" s="10" t="s">
        <v>11</v>
      </c>
      <c r="E48" s="6" t="s">
        <v>201</v>
      </c>
      <c r="F48" s="54">
        <v>479.17349999999999</v>
      </c>
      <c r="G48" s="54">
        <v>55.846499999999999</v>
      </c>
      <c r="H48" s="51">
        <f t="shared" si="2"/>
        <v>535.02</v>
      </c>
      <c r="I48" s="28">
        <f t="shared" si="6"/>
        <v>208.6335985025737</v>
      </c>
      <c r="J48" s="54">
        <v>481.49150000000003</v>
      </c>
      <c r="K48" s="54">
        <v>52.4985</v>
      </c>
      <c r="L48" s="74">
        <f t="shared" si="3"/>
        <v>533.99</v>
      </c>
      <c r="M48" s="28">
        <f t="shared" si="7"/>
        <v>208.23194509436905</v>
      </c>
      <c r="N48" s="54">
        <v>496.01850000000002</v>
      </c>
      <c r="O48" s="54">
        <v>50.731499999999997</v>
      </c>
      <c r="P48" s="68">
        <f t="shared" si="4"/>
        <v>546.75</v>
      </c>
      <c r="Q48" s="28">
        <f t="shared" si="5"/>
        <v>213.20776789892372</v>
      </c>
      <c r="R48" s="79"/>
      <c r="S48" s="79"/>
    </row>
    <row r="49" spans="1:19" x14ac:dyDescent="0.3">
      <c r="A49" s="7">
        <v>44</v>
      </c>
      <c r="B49" s="8" t="s">
        <v>54</v>
      </c>
      <c r="C49" s="9">
        <v>2150.9</v>
      </c>
      <c r="D49" s="10" t="s">
        <v>11</v>
      </c>
      <c r="E49" s="6" t="s">
        <v>201</v>
      </c>
      <c r="F49" s="54">
        <v>175.46299999999999</v>
      </c>
      <c r="G49" s="54">
        <v>41.756999999999998</v>
      </c>
      <c r="H49" s="51">
        <f t="shared" si="2"/>
        <v>217.22</v>
      </c>
      <c r="I49" s="28">
        <f t="shared" si="6"/>
        <v>100.99028313729136</v>
      </c>
      <c r="J49" s="54">
        <v>211.55</v>
      </c>
      <c r="K49" s="54">
        <v>0</v>
      </c>
      <c r="L49" s="74">
        <f t="shared" si="3"/>
        <v>211.55</v>
      </c>
      <c r="M49" s="28">
        <f t="shared" si="7"/>
        <v>98.354177321121384</v>
      </c>
      <c r="N49" s="54">
        <v>210.23</v>
      </c>
      <c r="O49" s="54">
        <v>0</v>
      </c>
      <c r="P49" s="68">
        <f t="shared" si="4"/>
        <v>210.23</v>
      </c>
      <c r="Q49" s="28">
        <f t="shared" si="5"/>
        <v>97.740480728997156</v>
      </c>
      <c r="R49" s="79"/>
      <c r="S49" s="79"/>
    </row>
    <row r="50" spans="1:19" x14ac:dyDescent="0.3">
      <c r="A50" s="2">
        <v>45</v>
      </c>
      <c r="B50" s="8" t="s">
        <v>55</v>
      </c>
      <c r="C50" s="9">
        <v>874.4</v>
      </c>
      <c r="D50" s="10" t="s">
        <v>11</v>
      </c>
      <c r="E50" s="6" t="s">
        <v>201</v>
      </c>
      <c r="F50" s="55">
        <v>167.90499999999997</v>
      </c>
      <c r="G50" s="55">
        <v>12.555</v>
      </c>
      <c r="H50" s="51">
        <f t="shared" si="2"/>
        <v>180.45999999999998</v>
      </c>
      <c r="I50" s="28">
        <f t="shared" si="6"/>
        <v>206.38151875571819</v>
      </c>
      <c r="J50" s="54">
        <v>168.85249999999999</v>
      </c>
      <c r="K50" s="54">
        <v>9.9975000000000005</v>
      </c>
      <c r="L50" s="74">
        <f t="shared" si="3"/>
        <v>178.85</v>
      </c>
      <c r="M50" s="28">
        <f t="shared" si="7"/>
        <v>204.54025617566333</v>
      </c>
      <c r="N50" s="54">
        <v>161.17849999999999</v>
      </c>
      <c r="O50" s="54">
        <v>11.6715</v>
      </c>
      <c r="P50" s="68">
        <f t="shared" si="4"/>
        <v>172.85</v>
      </c>
      <c r="Q50" s="28">
        <f t="shared" si="5"/>
        <v>197.67840805123512</v>
      </c>
      <c r="R50" s="79"/>
      <c r="S50" s="79"/>
    </row>
    <row r="51" spans="1:19" x14ac:dyDescent="0.3">
      <c r="A51" s="7">
        <v>46</v>
      </c>
      <c r="B51" s="8" t="s">
        <v>56</v>
      </c>
      <c r="C51" s="9">
        <v>1320.5</v>
      </c>
      <c r="D51" s="10" t="s">
        <v>11</v>
      </c>
      <c r="E51" s="6" t="s">
        <v>201</v>
      </c>
      <c r="F51" s="55">
        <v>268.64749999999998</v>
      </c>
      <c r="G51" s="55">
        <v>27.202500000000001</v>
      </c>
      <c r="H51" s="51">
        <f t="shared" si="2"/>
        <v>295.84999999999997</v>
      </c>
      <c r="I51" s="28">
        <f t="shared" si="6"/>
        <v>224.04392275653157</v>
      </c>
      <c r="J51" s="53">
        <v>263.22000000000003</v>
      </c>
      <c r="K51" s="53">
        <v>27.9</v>
      </c>
      <c r="L51" s="74">
        <f t="shared" si="3"/>
        <v>291.12</v>
      </c>
      <c r="M51" s="28">
        <f t="shared" si="7"/>
        <v>220.46194623248769</v>
      </c>
      <c r="N51" s="54">
        <v>264.6105</v>
      </c>
      <c r="O51" s="53">
        <v>28.0395</v>
      </c>
      <c r="P51" s="68">
        <f t="shared" si="4"/>
        <v>292.64999999999998</v>
      </c>
      <c r="Q51" s="28">
        <f t="shared" si="5"/>
        <v>221.6205982582355</v>
      </c>
      <c r="R51" s="79"/>
      <c r="S51" s="79"/>
    </row>
    <row r="52" spans="1:19" x14ac:dyDescent="0.3">
      <c r="A52" s="2">
        <v>47</v>
      </c>
      <c r="B52" s="8" t="s">
        <v>57</v>
      </c>
      <c r="C52" s="9">
        <v>1605.8</v>
      </c>
      <c r="D52" s="10" t="s">
        <v>11</v>
      </c>
      <c r="E52" s="6" t="s">
        <v>201</v>
      </c>
      <c r="F52" s="54">
        <v>353.96799999999996</v>
      </c>
      <c r="G52" s="54">
        <v>15.252000000000001</v>
      </c>
      <c r="H52" s="51">
        <f t="shared" si="2"/>
        <v>369.21999999999997</v>
      </c>
      <c r="I52" s="28">
        <f t="shared" si="6"/>
        <v>229.92900734836215</v>
      </c>
      <c r="J52" s="54">
        <v>344.33249999999998</v>
      </c>
      <c r="K52" s="54">
        <v>16.5075</v>
      </c>
      <c r="L52" s="74">
        <f t="shared" si="3"/>
        <v>360.84</v>
      </c>
      <c r="M52" s="28">
        <f t="shared" si="7"/>
        <v>224.71042471042472</v>
      </c>
      <c r="N52" s="54">
        <v>320.32300000000004</v>
      </c>
      <c r="O52" s="54">
        <v>22.227</v>
      </c>
      <c r="P52" s="68">
        <f t="shared" si="4"/>
        <v>342.55</v>
      </c>
      <c r="Q52" s="28">
        <f t="shared" si="5"/>
        <v>213.32046332046332</v>
      </c>
      <c r="R52" s="79"/>
      <c r="S52" s="79"/>
    </row>
    <row r="53" spans="1:19" x14ac:dyDescent="0.3">
      <c r="A53" s="7">
        <v>48</v>
      </c>
      <c r="B53" s="8" t="s">
        <v>58</v>
      </c>
      <c r="C53" s="9">
        <v>2419.3000000000002</v>
      </c>
      <c r="D53" s="10" t="s">
        <v>11</v>
      </c>
      <c r="E53" s="6" t="s">
        <v>201</v>
      </c>
      <c r="F53" s="54">
        <v>367.09200000000004</v>
      </c>
      <c r="G53" s="54">
        <v>52.637999999999998</v>
      </c>
      <c r="H53" s="51">
        <f t="shared" si="2"/>
        <v>419.73</v>
      </c>
      <c r="I53" s="28">
        <f t="shared" si="6"/>
        <v>173.49233249286982</v>
      </c>
      <c r="J53" s="54">
        <v>357.48899999999998</v>
      </c>
      <c r="K53" s="54">
        <v>53.661000000000001</v>
      </c>
      <c r="L53" s="74">
        <f t="shared" si="3"/>
        <v>411.15</v>
      </c>
      <c r="M53" s="28">
        <f t="shared" si="7"/>
        <v>169.94585210598106</v>
      </c>
      <c r="N53" s="54">
        <v>379.81200000000001</v>
      </c>
      <c r="O53" s="54">
        <v>53.567999999999998</v>
      </c>
      <c r="P53" s="68">
        <f t="shared" si="4"/>
        <v>433.38</v>
      </c>
      <c r="Q53" s="28">
        <f t="shared" si="5"/>
        <v>179.13446038110195</v>
      </c>
      <c r="R53" s="79"/>
      <c r="S53" s="79"/>
    </row>
    <row r="54" spans="1:19" x14ac:dyDescent="0.3">
      <c r="A54" s="2">
        <v>49</v>
      </c>
      <c r="B54" s="8" t="s">
        <v>59</v>
      </c>
      <c r="C54" s="9">
        <v>2566.9</v>
      </c>
      <c r="D54" s="10" t="s">
        <v>11</v>
      </c>
      <c r="E54" s="6" t="s">
        <v>201</v>
      </c>
      <c r="F54" s="54">
        <v>469.73499999999996</v>
      </c>
      <c r="G54" s="54">
        <v>32.085000000000001</v>
      </c>
      <c r="H54" s="51">
        <f t="shared" si="2"/>
        <v>501.81999999999994</v>
      </c>
      <c r="I54" s="28">
        <f t="shared" si="6"/>
        <v>195.49651330398532</v>
      </c>
      <c r="J54" s="54">
        <v>465.02450000000005</v>
      </c>
      <c r="K54" s="54">
        <v>31.015499999999999</v>
      </c>
      <c r="L54" s="74">
        <f t="shared" si="3"/>
        <v>496.04</v>
      </c>
      <c r="M54" s="28">
        <f t="shared" si="7"/>
        <v>193.24476995597803</v>
      </c>
      <c r="N54" s="54">
        <v>351.06200000000001</v>
      </c>
      <c r="O54" s="54">
        <v>39.618000000000002</v>
      </c>
      <c r="P54" s="68">
        <f t="shared" si="4"/>
        <v>390.68</v>
      </c>
      <c r="Q54" s="28">
        <f t="shared" si="5"/>
        <v>152.19915072655732</v>
      </c>
      <c r="R54" s="79"/>
      <c r="S54" s="79"/>
    </row>
    <row r="55" spans="1:19" x14ac:dyDescent="0.3">
      <c r="A55" s="7">
        <v>50</v>
      </c>
      <c r="B55" s="8" t="s">
        <v>60</v>
      </c>
      <c r="C55" s="9">
        <v>2827.5</v>
      </c>
      <c r="D55" s="10" t="s">
        <v>11</v>
      </c>
      <c r="E55" s="6" t="s">
        <v>201</v>
      </c>
      <c r="F55" s="54">
        <v>474.55799999999994</v>
      </c>
      <c r="G55" s="54">
        <v>49.661999999999999</v>
      </c>
      <c r="H55" s="51">
        <f t="shared" si="2"/>
        <v>524.21999999999991</v>
      </c>
      <c r="I55" s="28">
        <f t="shared" si="6"/>
        <v>185.40053050397876</v>
      </c>
      <c r="J55" s="54">
        <v>503.17250000000001</v>
      </c>
      <c r="K55" s="54">
        <v>50.917499999999997</v>
      </c>
      <c r="L55" s="74">
        <f t="shared" si="3"/>
        <v>554.09</v>
      </c>
      <c r="M55" s="28">
        <f t="shared" si="7"/>
        <v>195.96463306808135</v>
      </c>
      <c r="N55" s="54">
        <v>494.14449999999994</v>
      </c>
      <c r="O55" s="54">
        <v>35.665500000000002</v>
      </c>
      <c r="P55" s="68">
        <f t="shared" si="4"/>
        <v>529.80999999999995</v>
      </c>
      <c r="Q55" s="28">
        <f t="shared" si="5"/>
        <v>187.37754199823166</v>
      </c>
      <c r="R55" s="79"/>
      <c r="S55" s="79"/>
    </row>
    <row r="56" spans="1:19" x14ac:dyDescent="0.3">
      <c r="A56" s="2">
        <v>51</v>
      </c>
      <c r="B56" s="8" t="s">
        <v>61</v>
      </c>
      <c r="C56" s="9">
        <v>2965.3</v>
      </c>
      <c r="D56" s="10" t="s">
        <v>11</v>
      </c>
      <c r="E56" s="6" t="s">
        <v>201</v>
      </c>
      <c r="F56" s="54">
        <v>509.40850000000006</v>
      </c>
      <c r="G56" s="54">
        <v>47.011499999999998</v>
      </c>
      <c r="H56" s="51">
        <f t="shared" si="2"/>
        <v>556.42000000000007</v>
      </c>
      <c r="I56" s="28">
        <f t="shared" si="6"/>
        <v>187.64374599534619</v>
      </c>
      <c r="J56" s="54">
        <v>494.60050000000001</v>
      </c>
      <c r="K56" s="54">
        <v>48.499499999999998</v>
      </c>
      <c r="L56" s="74">
        <f t="shared" si="3"/>
        <v>543.1</v>
      </c>
      <c r="M56" s="28">
        <f t="shared" si="7"/>
        <v>183.15178902640542</v>
      </c>
      <c r="N56" s="54">
        <v>509.21099999999996</v>
      </c>
      <c r="O56" s="54">
        <v>47.709000000000003</v>
      </c>
      <c r="P56" s="68">
        <f t="shared" si="4"/>
        <v>556.91999999999996</v>
      </c>
      <c r="Q56" s="28">
        <f t="shared" si="5"/>
        <v>187.81236299868476</v>
      </c>
      <c r="R56" s="79"/>
      <c r="S56" s="79"/>
    </row>
    <row r="57" spans="1:19" x14ac:dyDescent="0.3">
      <c r="A57" s="7">
        <v>52</v>
      </c>
      <c r="B57" s="8" t="s">
        <v>62</v>
      </c>
      <c r="C57" s="9">
        <v>2618.6999999999998</v>
      </c>
      <c r="D57" s="10" t="s">
        <v>11</v>
      </c>
      <c r="E57" s="6" t="s">
        <v>201</v>
      </c>
      <c r="F57" s="53">
        <v>414.76900000000001</v>
      </c>
      <c r="G57" s="53">
        <v>59.241</v>
      </c>
      <c r="H57" s="51">
        <f t="shared" si="2"/>
        <v>474.01</v>
      </c>
      <c r="I57" s="28">
        <f t="shared" si="6"/>
        <v>181.00966128231568</v>
      </c>
      <c r="J57" s="53">
        <v>383.84999999999997</v>
      </c>
      <c r="K57" s="53">
        <v>61.38</v>
      </c>
      <c r="L57" s="74">
        <f t="shared" si="3"/>
        <v>445.22999999999996</v>
      </c>
      <c r="M57" s="28">
        <f t="shared" si="7"/>
        <v>170.01947531217778</v>
      </c>
      <c r="N57" s="54">
        <v>442.76249999999999</v>
      </c>
      <c r="O57" s="53">
        <v>62.077500000000001</v>
      </c>
      <c r="P57" s="68">
        <f t="shared" si="4"/>
        <v>504.84</v>
      </c>
      <c r="Q57" s="28">
        <f t="shared" si="5"/>
        <v>192.78267842822777</v>
      </c>
      <c r="R57" s="79"/>
      <c r="S57" s="79"/>
    </row>
    <row r="58" spans="1:19" x14ac:dyDescent="0.3">
      <c r="A58" s="2">
        <v>53</v>
      </c>
      <c r="B58" s="8" t="s">
        <v>63</v>
      </c>
      <c r="C58" s="9">
        <v>2140.8000000000002</v>
      </c>
      <c r="D58" s="10" t="s">
        <v>11</v>
      </c>
      <c r="E58" s="6" t="s">
        <v>201</v>
      </c>
      <c r="F58" s="54">
        <v>199.21949999999998</v>
      </c>
      <c r="G58" s="54">
        <v>38.920499999999997</v>
      </c>
      <c r="H58" s="51">
        <f t="shared" si="2"/>
        <v>238.14</v>
      </c>
      <c r="I58" s="28">
        <f t="shared" si="6"/>
        <v>111.23878923766816</v>
      </c>
      <c r="J58" s="54">
        <v>190.4855</v>
      </c>
      <c r="K58" s="54">
        <v>40.594499999999996</v>
      </c>
      <c r="L58" s="74">
        <f t="shared" si="3"/>
        <v>231.07999999999998</v>
      </c>
      <c r="M58" s="28">
        <f t="shared" si="7"/>
        <v>107.94095665171896</v>
      </c>
      <c r="N58" s="54">
        <v>196.6925</v>
      </c>
      <c r="O58" s="54">
        <v>42.547499999999999</v>
      </c>
      <c r="P58" s="68">
        <f t="shared" si="4"/>
        <v>239.24</v>
      </c>
      <c r="Q58" s="28">
        <f t="shared" si="5"/>
        <v>111.75261584454408</v>
      </c>
      <c r="R58" s="79"/>
      <c r="S58" s="79"/>
    </row>
    <row r="59" spans="1:19" x14ac:dyDescent="0.3">
      <c r="A59" s="7">
        <v>54</v>
      </c>
      <c r="B59" s="8" t="s">
        <v>64</v>
      </c>
      <c r="C59" s="9">
        <v>1117.7</v>
      </c>
      <c r="D59" s="10" t="s">
        <v>11</v>
      </c>
      <c r="E59" s="6" t="s">
        <v>201</v>
      </c>
      <c r="F59" s="54">
        <v>139.83100000000002</v>
      </c>
      <c r="G59" s="54">
        <v>20.739000000000001</v>
      </c>
      <c r="H59" s="51">
        <f t="shared" si="2"/>
        <v>160.57000000000002</v>
      </c>
      <c r="I59" s="28">
        <f t="shared" si="6"/>
        <v>143.66108973785455</v>
      </c>
      <c r="J59" s="54">
        <v>153.53800000000001</v>
      </c>
      <c r="K59" s="54">
        <v>19.902000000000001</v>
      </c>
      <c r="L59" s="74">
        <f t="shared" si="3"/>
        <v>173.44</v>
      </c>
      <c r="M59" s="28">
        <f t="shared" si="7"/>
        <v>155.17580746175182</v>
      </c>
      <c r="N59" s="54">
        <v>154.1765</v>
      </c>
      <c r="O59" s="54">
        <v>17.6235</v>
      </c>
      <c r="P59" s="68">
        <f t="shared" si="4"/>
        <v>171.8</v>
      </c>
      <c r="Q59" s="28">
        <f t="shared" si="5"/>
        <v>153.70850854433209</v>
      </c>
      <c r="R59" s="79"/>
      <c r="S59" s="79"/>
    </row>
    <row r="60" spans="1:19" x14ac:dyDescent="0.3">
      <c r="A60" s="2">
        <v>55</v>
      </c>
      <c r="B60" s="8" t="s">
        <v>65</v>
      </c>
      <c r="C60" s="9">
        <v>2072</v>
      </c>
      <c r="D60" s="10" t="s">
        <v>11</v>
      </c>
      <c r="E60" s="6" t="s">
        <v>201</v>
      </c>
      <c r="F60" s="53">
        <v>342.06400000000008</v>
      </c>
      <c r="G60" s="53">
        <v>38.316000000000003</v>
      </c>
      <c r="H60" s="51">
        <f t="shared" si="2"/>
        <v>380.38000000000011</v>
      </c>
      <c r="I60" s="28">
        <f t="shared" si="6"/>
        <v>183.58108108108112</v>
      </c>
      <c r="J60" s="53">
        <v>330.83349999999996</v>
      </c>
      <c r="K60" s="53">
        <v>42.826500000000003</v>
      </c>
      <c r="L60" s="74">
        <f t="shared" si="3"/>
        <v>373.65999999999997</v>
      </c>
      <c r="M60" s="28">
        <f t="shared" si="7"/>
        <v>180.33783783783781</v>
      </c>
      <c r="N60" s="54">
        <v>304.11950000000002</v>
      </c>
      <c r="O60" s="53">
        <v>43.570500000000003</v>
      </c>
      <c r="P60" s="68">
        <f t="shared" si="4"/>
        <v>347.69</v>
      </c>
      <c r="Q60" s="28">
        <f t="shared" si="5"/>
        <v>167.80405405405406</v>
      </c>
      <c r="R60" s="79"/>
      <c r="S60" s="79"/>
    </row>
    <row r="61" spans="1:19" x14ac:dyDescent="0.3">
      <c r="A61" s="7">
        <v>56</v>
      </c>
      <c r="B61" s="8" t="s">
        <v>66</v>
      </c>
      <c r="C61" s="9">
        <v>1296.6000000000001</v>
      </c>
      <c r="D61" s="10" t="s">
        <v>11</v>
      </c>
      <c r="E61" s="6" t="s">
        <v>201</v>
      </c>
      <c r="F61" s="53">
        <v>226.64200000000002</v>
      </c>
      <c r="G61" s="53">
        <v>27.527999999999999</v>
      </c>
      <c r="H61" s="51">
        <f t="shared" si="2"/>
        <v>254.17000000000002</v>
      </c>
      <c r="I61" s="28">
        <f t="shared" si="6"/>
        <v>196.02807342279809</v>
      </c>
      <c r="J61" s="53">
        <v>231.62399999999997</v>
      </c>
      <c r="K61" s="53">
        <v>28.085999999999999</v>
      </c>
      <c r="L61" s="74">
        <f t="shared" si="3"/>
        <v>259.70999999999998</v>
      </c>
      <c r="M61" s="28">
        <f t="shared" si="7"/>
        <v>200.30078667283661</v>
      </c>
      <c r="N61" s="54">
        <v>234.4385</v>
      </c>
      <c r="O61" s="53">
        <v>26.551500000000001</v>
      </c>
      <c r="P61" s="68">
        <f t="shared" si="4"/>
        <v>260.99</v>
      </c>
      <c r="Q61" s="28">
        <f t="shared" si="5"/>
        <v>201.28798395804409</v>
      </c>
      <c r="R61" s="79"/>
      <c r="S61" s="79"/>
    </row>
    <row r="62" spans="1:19" x14ac:dyDescent="0.3">
      <c r="A62" s="2">
        <v>57</v>
      </c>
      <c r="B62" s="8" t="s">
        <v>67</v>
      </c>
      <c r="C62" s="9">
        <v>1377.7</v>
      </c>
      <c r="D62" s="10" t="s">
        <v>11</v>
      </c>
      <c r="E62" s="6" t="s">
        <v>201</v>
      </c>
      <c r="F62" s="53">
        <v>268.58550000000002</v>
      </c>
      <c r="G62" s="53">
        <v>26.644500000000001</v>
      </c>
      <c r="H62" s="51">
        <f t="shared" si="2"/>
        <v>295.23</v>
      </c>
      <c r="I62" s="28">
        <f t="shared" si="6"/>
        <v>214.29193583508746</v>
      </c>
      <c r="J62" s="53">
        <v>259.94299999999993</v>
      </c>
      <c r="K62" s="53">
        <v>26.876999999999999</v>
      </c>
      <c r="L62" s="74">
        <f t="shared" si="3"/>
        <v>286.81999999999994</v>
      </c>
      <c r="M62" s="28">
        <f t="shared" si="7"/>
        <v>208.18755897510337</v>
      </c>
      <c r="N62" s="54">
        <v>272.01500000000004</v>
      </c>
      <c r="O62" s="53">
        <v>24.645</v>
      </c>
      <c r="P62" s="68">
        <f t="shared" si="4"/>
        <v>296.66000000000003</v>
      </c>
      <c r="Q62" s="28">
        <f t="shared" si="5"/>
        <v>215.32989765551281</v>
      </c>
      <c r="R62" s="79"/>
      <c r="S62" s="79"/>
    </row>
    <row r="63" spans="1:19" x14ac:dyDescent="0.3">
      <c r="A63" s="7">
        <v>58</v>
      </c>
      <c r="B63" s="8" t="s">
        <v>68</v>
      </c>
      <c r="C63" s="9">
        <v>3230.4</v>
      </c>
      <c r="D63" s="10" t="s">
        <v>11</v>
      </c>
      <c r="E63" s="6" t="s">
        <v>201</v>
      </c>
      <c r="F63" s="54">
        <v>556.22649999999999</v>
      </c>
      <c r="G63" s="54">
        <v>66.913499999999999</v>
      </c>
      <c r="H63" s="51">
        <f t="shared" si="2"/>
        <v>623.14</v>
      </c>
      <c r="I63" s="28">
        <f t="shared" si="6"/>
        <v>192.89871223377909</v>
      </c>
      <c r="J63" s="54">
        <v>303.11949999999996</v>
      </c>
      <c r="K63" s="54">
        <v>69.610500000000002</v>
      </c>
      <c r="L63" s="74">
        <f t="shared" si="3"/>
        <v>372.72999999999996</v>
      </c>
      <c r="M63" s="28">
        <f t="shared" si="7"/>
        <v>115.38199603764238</v>
      </c>
      <c r="N63" s="54">
        <v>301.12</v>
      </c>
      <c r="O63" s="54">
        <v>55.8</v>
      </c>
      <c r="P63" s="68">
        <f t="shared" si="4"/>
        <v>356.92</v>
      </c>
      <c r="Q63" s="28">
        <f t="shared" si="5"/>
        <v>110.4878652798415</v>
      </c>
      <c r="R63" s="79"/>
      <c r="S63" s="79"/>
    </row>
    <row r="64" spans="1:19" x14ac:dyDescent="0.3">
      <c r="A64" s="2">
        <v>59</v>
      </c>
      <c r="B64" s="8" t="s">
        <v>69</v>
      </c>
      <c r="C64" s="9">
        <v>1051.7</v>
      </c>
      <c r="D64" s="10" t="s">
        <v>11</v>
      </c>
      <c r="E64" s="6" t="s">
        <v>201</v>
      </c>
      <c r="F64" s="54">
        <v>177.21</v>
      </c>
      <c r="G64" s="54">
        <v>0</v>
      </c>
      <c r="H64" s="51">
        <f t="shared" si="2"/>
        <v>177.21</v>
      </c>
      <c r="I64" s="28">
        <f t="shared" si="6"/>
        <v>168.49862127983263</v>
      </c>
      <c r="J64" s="54">
        <v>158.56</v>
      </c>
      <c r="K64" s="54">
        <v>0</v>
      </c>
      <c r="L64" s="74">
        <f t="shared" si="3"/>
        <v>158.56</v>
      </c>
      <c r="M64" s="28">
        <f t="shared" si="7"/>
        <v>150.76542740325186</v>
      </c>
      <c r="N64" s="54">
        <v>178.71</v>
      </c>
      <c r="O64" s="54">
        <v>0</v>
      </c>
      <c r="P64" s="68">
        <f t="shared" si="4"/>
        <v>178.71</v>
      </c>
      <c r="Q64" s="28">
        <f t="shared" si="5"/>
        <v>169.92488352191688</v>
      </c>
      <c r="R64" s="79"/>
      <c r="S64" s="79"/>
    </row>
    <row r="65" spans="1:19" x14ac:dyDescent="0.3">
      <c r="A65" s="7">
        <v>60</v>
      </c>
      <c r="B65" s="8" t="s">
        <v>70</v>
      </c>
      <c r="C65" s="9">
        <v>544.29999999999995</v>
      </c>
      <c r="D65" s="10" t="s">
        <v>11</v>
      </c>
      <c r="E65" s="6" t="s">
        <v>201</v>
      </c>
      <c r="F65" s="54">
        <v>116.63349999999997</v>
      </c>
      <c r="G65" s="54">
        <v>9.3465000000000007</v>
      </c>
      <c r="H65" s="51">
        <f t="shared" si="2"/>
        <v>125.97999999999998</v>
      </c>
      <c r="I65" s="28">
        <f t="shared" si="6"/>
        <v>231.45324269704204</v>
      </c>
      <c r="J65" s="54">
        <v>122.6215</v>
      </c>
      <c r="K65" s="54">
        <v>9.7185000000000006</v>
      </c>
      <c r="L65" s="74">
        <f t="shared" si="3"/>
        <v>132.34</v>
      </c>
      <c r="M65" s="28">
        <f t="shared" si="7"/>
        <v>243.13797538122361</v>
      </c>
      <c r="N65" s="54">
        <v>109.79900000000001</v>
      </c>
      <c r="O65" s="54">
        <v>11.811</v>
      </c>
      <c r="P65" s="68">
        <f t="shared" si="4"/>
        <v>121.61000000000001</v>
      </c>
      <c r="Q65" s="28">
        <f t="shared" si="5"/>
        <v>223.4245820319677</v>
      </c>
      <c r="R65" s="79"/>
      <c r="S65" s="79"/>
    </row>
    <row r="66" spans="1:19" x14ac:dyDescent="0.3">
      <c r="A66" s="2">
        <v>61</v>
      </c>
      <c r="B66" s="8" t="s">
        <v>71</v>
      </c>
      <c r="C66" s="9">
        <v>262.7</v>
      </c>
      <c r="D66" s="10" t="s">
        <v>11</v>
      </c>
      <c r="E66" s="6" t="s">
        <v>201</v>
      </c>
      <c r="F66" s="53">
        <v>37.347000000000001</v>
      </c>
      <c r="G66" s="53">
        <v>5.673</v>
      </c>
      <c r="H66" s="51">
        <f t="shared" si="2"/>
        <v>43.02</v>
      </c>
      <c r="I66" s="28">
        <f t="shared" si="6"/>
        <v>163.76094404263418</v>
      </c>
      <c r="J66" s="53">
        <v>33.238</v>
      </c>
      <c r="K66" s="53">
        <v>5.952</v>
      </c>
      <c r="L66" s="74">
        <f t="shared" si="3"/>
        <v>39.19</v>
      </c>
      <c r="M66" s="28">
        <f t="shared" si="7"/>
        <v>149.18157594213932</v>
      </c>
      <c r="N66" s="54">
        <v>33.102500000000006</v>
      </c>
      <c r="O66" s="53">
        <v>6.2774999999999999</v>
      </c>
      <c r="P66" s="68">
        <f t="shared" si="4"/>
        <v>39.38000000000001</v>
      </c>
      <c r="Q66" s="28">
        <f t="shared" si="5"/>
        <v>149.90483441187669</v>
      </c>
      <c r="R66" s="79"/>
      <c r="S66" s="79"/>
    </row>
    <row r="67" spans="1:19" x14ac:dyDescent="0.3">
      <c r="A67" s="7">
        <v>62</v>
      </c>
      <c r="B67" s="8" t="s">
        <v>72</v>
      </c>
      <c r="C67" s="9">
        <v>1618.7</v>
      </c>
      <c r="D67" s="10" t="s">
        <v>11</v>
      </c>
      <c r="E67" s="6" t="s">
        <v>201</v>
      </c>
      <c r="F67" s="56">
        <v>224.98849999999999</v>
      </c>
      <c r="G67" s="56">
        <v>26.551500000000001</v>
      </c>
      <c r="H67" s="51">
        <f>SUM(F68:G68)</f>
        <v>343.08</v>
      </c>
      <c r="I67" s="28">
        <f t="shared" si="6"/>
        <v>211.94785939334034</v>
      </c>
      <c r="J67" s="53">
        <v>219.441</v>
      </c>
      <c r="K67" s="53">
        <v>28.178999999999998</v>
      </c>
      <c r="L67" s="74">
        <f t="shared" si="3"/>
        <v>247.62</v>
      </c>
      <c r="M67" s="28">
        <f t="shared" si="7"/>
        <v>152.9746092543399</v>
      </c>
      <c r="N67" s="54">
        <v>249.43</v>
      </c>
      <c r="O67" s="53">
        <v>0</v>
      </c>
      <c r="P67" s="68">
        <f t="shared" si="4"/>
        <v>249.43</v>
      </c>
      <c r="Q67" s="28">
        <f t="shared" si="5"/>
        <v>154.0927905109038</v>
      </c>
      <c r="R67" s="79"/>
      <c r="S67" s="79"/>
    </row>
    <row r="68" spans="1:19" x14ac:dyDescent="0.3">
      <c r="A68" s="2">
        <v>63</v>
      </c>
      <c r="B68" s="8" t="s">
        <v>73</v>
      </c>
      <c r="C68" s="9">
        <v>1822.1</v>
      </c>
      <c r="D68" s="10" t="s">
        <v>11</v>
      </c>
      <c r="E68" s="6" t="s">
        <v>201</v>
      </c>
      <c r="F68" s="53">
        <v>302.20650000000001</v>
      </c>
      <c r="G68" s="53">
        <v>40.8735</v>
      </c>
      <c r="H68" s="51">
        <f>SUM(F69:G69)</f>
        <v>415.19999999999993</v>
      </c>
      <c r="I68" s="28">
        <f t="shared" si="6"/>
        <v>227.86894242906536</v>
      </c>
      <c r="J68" s="53">
        <v>311.82399999999996</v>
      </c>
      <c r="K68" s="53">
        <v>42.966000000000001</v>
      </c>
      <c r="L68" s="74">
        <f t="shared" si="3"/>
        <v>354.78999999999996</v>
      </c>
      <c r="M68" s="28">
        <f t="shared" si="7"/>
        <v>194.7148894133143</v>
      </c>
      <c r="N68" s="54">
        <v>307.59100000000001</v>
      </c>
      <c r="O68" s="53">
        <v>44.918999999999997</v>
      </c>
      <c r="P68" s="68">
        <f t="shared" si="4"/>
        <v>352.51</v>
      </c>
      <c r="Q68" s="28">
        <f t="shared" si="5"/>
        <v>193.46358597222985</v>
      </c>
      <c r="R68" s="79"/>
      <c r="S68" s="79"/>
    </row>
    <row r="69" spans="1:19" x14ac:dyDescent="0.3">
      <c r="A69" s="7">
        <v>64</v>
      </c>
      <c r="B69" s="8" t="s">
        <v>74</v>
      </c>
      <c r="C69" s="9">
        <v>2170.6999999999998</v>
      </c>
      <c r="D69" s="10" t="s">
        <v>11</v>
      </c>
      <c r="E69" s="6" t="s">
        <v>201</v>
      </c>
      <c r="F69" s="53">
        <v>356.51699999999994</v>
      </c>
      <c r="G69" s="53">
        <v>58.683</v>
      </c>
      <c r="H69" s="51">
        <f t="shared" si="2"/>
        <v>415.19999999999993</v>
      </c>
      <c r="I69" s="28">
        <f t="shared" si="6"/>
        <v>191.27470401253052</v>
      </c>
      <c r="J69" s="53">
        <v>399.81650000000002</v>
      </c>
      <c r="K69" s="53">
        <v>52.033499999999997</v>
      </c>
      <c r="L69" s="74">
        <f t="shared" si="3"/>
        <v>451.85</v>
      </c>
      <c r="M69" s="28">
        <f t="shared" si="7"/>
        <v>208.15865849725895</v>
      </c>
      <c r="N69" s="54">
        <v>388.649</v>
      </c>
      <c r="O69" s="53">
        <v>54.591000000000001</v>
      </c>
      <c r="P69" s="68">
        <f t="shared" si="4"/>
        <v>443.24</v>
      </c>
      <c r="Q69" s="28">
        <f t="shared" si="5"/>
        <v>204.19219606578525</v>
      </c>
      <c r="R69" s="79"/>
      <c r="S69" s="79"/>
    </row>
    <row r="70" spans="1:19" x14ac:dyDescent="0.3">
      <c r="A70" s="2">
        <v>65</v>
      </c>
      <c r="B70" s="8" t="s">
        <v>75</v>
      </c>
      <c r="C70" s="9">
        <v>1251.3</v>
      </c>
      <c r="D70" s="10" t="s">
        <v>11</v>
      </c>
      <c r="E70" s="6" t="s">
        <v>201</v>
      </c>
      <c r="F70" s="54">
        <v>211.62899999999999</v>
      </c>
      <c r="G70" s="54">
        <v>26.690999999999999</v>
      </c>
      <c r="H70" s="51">
        <f t="shared" ref="H70:H176" si="8">SUM(F70:G70)</f>
        <v>238.32</v>
      </c>
      <c r="I70" s="28">
        <f t="shared" ref="I70:I100" si="9">H70*1000/C70</f>
        <v>190.45792375929034</v>
      </c>
      <c r="J70" s="54">
        <v>214.0515</v>
      </c>
      <c r="K70" s="54">
        <v>23.668499999999998</v>
      </c>
      <c r="L70" s="74">
        <f t="shared" ref="L70:L176" si="10">SUM(J70:K70)</f>
        <v>237.72</v>
      </c>
      <c r="M70" s="28">
        <f t="shared" ref="M70:M100" si="11">L70*1000/C70</f>
        <v>189.97842244066172</v>
      </c>
      <c r="N70" s="54">
        <v>222.41200000000001</v>
      </c>
      <c r="O70" s="54">
        <v>21.948</v>
      </c>
      <c r="P70" s="68">
        <f t="shared" si="4"/>
        <v>244.36</v>
      </c>
      <c r="Q70" s="28">
        <f t="shared" si="5"/>
        <v>195.28490370015186</v>
      </c>
      <c r="R70" s="79"/>
      <c r="S70" s="79"/>
    </row>
    <row r="71" spans="1:19" x14ac:dyDescent="0.3">
      <c r="A71" s="7">
        <v>66</v>
      </c>
      <c r="B71" s="8" t="s">
        <v>76</v>
      </c>
      <c r="C71" s="9">
        <v>2151.3000000000002</v>
      </c>
      <c r="D71" s="10" t="s">
        <v>11</v>
      </c>
      <c r="E71" s="6" t="s">
        <v>201</v>
      </c>
      <c r="F71" s="53">
        <v>411.35250000000002</v>
      </c>
      <c r="G71" s="53">
        <v>40.6875</v>
      </c>
      <c r="H71" s="51">
        <f t="shared" si="8"/>
        <v>452.04</v>
      </c>
      <c r="I71" s="28">
        <f t="shared" si="9"/>
        <v>210.12411100264956</v>
      </c>
      <c r="J71" s="53">
        <v>429.42399999999998</v>
      </c>
      <c r="K71" s="53">
        <v>40.176000000000002</v>
      </c>
      <c r="L71" s="74">
        <f t="shared" si="10"/>
        <v>469.59999999999997</v>
      </c>
      <c r="M71" s="28">
        <f t="shared" si="11"/>
        <v>218.28661739413374</v>
      </c>
      <c r="N71" s="54">
        <v>405.7235</v>
      </c>
      <c r="O71" s="53">
        <v>40.036499999999997</v>
      </c>
      <c r="P71" s="68">
        <f t="shared" ref="P71:P134" si="12">N71+O71</f>
        <v>445.76</v>
      </c>
      <c r="Q71" s="28">
        <f t="shared" ref="Q71:Q133" si="13">P71*1000/$C71</f>
        <v>207.20494584669734</v>
      </c>
      <c r="R71" s="79"/>
      <c r="S71" s="79"/>
    </row>
    <row r="72" spans="1:19" x14ac:dyDescent="0.3">
      <c r="A72" s="2">
        <v>67</v>
      </c>
      <c r="B72" s="8" t="s">
        <v>77</v>
      </c>
      <c r="C72" s="9">
        <v>1406.3</v>
      </c>
      <c r="D72" s="10" t="s">
        <v>11</v>
      </c>
      <c r="E72" s="6" t="s">
        <v>201</v>
      </c>
      <c r="F72" s="54">
        <v>279.0145</v>
      </c>
      <c r="G72" s="54">
        <v>30.0855</v>
      </c>
      <c r="H72" s="51">
        <f t="shared" si="8"/>
        <v>309.10000000000002</v>
      </c>
      <c r="I72" s="28">
        <f t="shared" si="9"/>
        <v>219.796629453175</v>
      </c>
      <c r="J72" s="54">
        <v>308.20650000000001</v>
      </c>
      <c r="K72" s="54">
        <v>25.993500000000001</v>
      </c>
      <c r="L72" s="74">
        <f t="shared" si="10"/>
        <v>334.2</v>
      </c>
      <c r="M72" s="28">
        <f t="shared" si="11"/>
        <v>237.64488373746713</v>
      </c>
      <c r="N72" s="54">
        <v>332.74799999999999</v>
      </c>
      <c r="O72" s="54">
        <v>22.692</v>
      </c>
      <c r="P72" s="68">
        <f t="shared" si="12"/>
        <v>355.44</v>
      </c>
      <c r="Q72" s="28">
        <f t="shared" si="13"/>
        <v>252.74834672544978</v>
      </c>
      <c r="R72" s="79"/>
      <c r="S72" s="79"/>
    </row>
    <row r="73" spans="1:19" x14ac:dyDescent="0.3">
      <c r="A73" s="7">
        <v>68</v>
      </c>
      <c r="B73" s="8" t="s">
        <v>78</v>
      </c>
      <c r="C73" s="9">
        <v>1409.3</v>
      </c>
      <c r="D73" s="10" t="s">
        <v>11</v>
      </c>
      <c r="E73" s="6" t="s">
        <v>201</v>
      </c>
      <c r="F73" s="54">
        <v>243.86400000000003</v>
      </c>
      <c r="G73" s="54">
        <v>32.735999999999997</v>
      </c>
      <c r="H73" s="51">
        <f t="shared" si="8"/>
        <v>276.60000000000002</v>
      </c>
      <c r="I73" s="28">
        <f t="shared" si="9"/>
        <v>196.26765060668419</v>
      </c>
      <c r="J73" s="54">
        <v>280.18200000000002</v>
      </c>
      <c r="K73" s="54">
        <v>28.457999999999998</v>
      </c>
      <c r="L73" s="74">
        <f t="shared" si="10"/>
        <v>308.64</v>
      </c>
      <c r="M73" s="28">
        <f t="shared" si="11"/>
        <v>219.00234158802243</v>
      </c>
      <c r="N73" s="54">
        <v>267.464</v>
      </c>
      <c r="O73" s="54">
        <v>29.946000000000002</v>
      </c>
      <c r="P73" s="68">
        <f t="shared" si="12"/>
        <v>297.41000000000003</v>
      </c>
      <c r="Q73" s="28">
        <f t="shared" si="13"/>
        <v>211.03384659050593</v>
      </c>
      <c r="R73" s="79"/>
      <c r="S73" s="79"/>
    </row>
    <row r="74" spans="1:19" x14ac:dyDescent="0.3">
      <c r="A74" s="2">
        <v>69</v>
      </c>
      <c r="B74" s="8" t="s">
        <v>79</v>
      </c>
      <c r="C74" s="9">
        <v>1373.9</v>
      </c>
      <c r="D74" s="10" t="s">
        <v>11</v>
      </c>
      <c r="E74" s="6" t="s">
        <v>201</v>
      </c>
      <c r="F74" s="54">
        <v>186.3075</v>
      </c>
      <c r="G74" s="54">
        <v>33.712499999999999</v>
      </c>
      <c r="H74" s="51">
        <f t="shared" si="8"/>
        <v>220.02</v>
      </c>
      <c r="I74" s="28">
        <f t="shared" si="9"/>
        <v>160.14265958221122</v>
      </c>
      <c r="J74" s="54">
        <v>181.2895</v>
      </c>
      <c r="K74" s="54">
        <v>33.340499999999999</v>
      </c>
      <c r="L74" s="74">
        <f t="shared" si="10"/>
        <v>214.63</v>
      </c>
      <c r="M74" s="28">
        <f t="shared" si="11"/>
        <v>156.21952107140257</v>
      </c>
      <c r="N74" s="54">
        <v>180.846</v>
      </c>
      <c r="O74" s="54">
        <v>33.293999999999997</v>
      </c>
      <c r="P74" s="68">
        <f t="shared" si="12"/>
        <v>214.14</v>
      </c>
      <c r="Q74" s="28">
        <f t="shared" si="13"/>
        <v>155.8628721158745</v>
      </c>
      <c r="R74" s="79"/>
      <c r="S74" s="79"/>
    </row>
    <row r="75" spans="1:19" x14ac:dyDescent="0.3">
      <c r="A75" s="7">
        <v>70</v>
      </c>
      <c r="B75" s="8" t="s">
        <v>80</v>
      </c>
      <c r="C75" s="9">
        <v>2860.6</v>
      </c>
      <c r="D75" s="10" t="s">
        <v>11</v>
      </c>
      <c r="E75" s="6" t="s">
        <v>201</v>
      </c>
      <c r="F75" s="54">
        <v>481.00899999999996</v>
      </c>
      <c r="G75" s="54">
        <v>49.011000000000003</v>
      </c>
      <c r="H75" s="51">
        <f t="shared" si="8"/>
        <v>530.02</v>
      </c>
      <c r="I75" s="28">
        <f t="shared" si="9"/>
        <v>185.28280780255892</v>
      </c>
      <c r="J75" s="54">
        <v>486.80749999999995</v>
      </c>
      <c r="K75" s="54">
        <v>44.872500000000002</v>
      </c>
      <c r="L75" s="74">
        <f t="shared" si="10"/>
        <v>531.67999999999995</v>
      </c>
      <c r="M75" s="28">
        <f t="shared" si="11"/>
        <v>185.86310564217297</v>
      </c>
      <c r="N75" s="54">
        <v>508.04199999999992</v>
      </c>
      <c r="O75" s="54">
        <v>44.268000000000001</v>
      </c>
      <c r="P75" s="68">
        <f t="shared" si="12"/>
        <v>552.30999999999995</v>
      </c>
      <c r="Q75" s="28">
        <f t="shared" si="13"/>
        <v>193.07487939593094</v>
      </c>
      <c r="R75" s="79"/>
      <c r="S75" s="79"/>
    </row>
    <row r="76" spans="1:19" x14ac:dyDescent="0.3">
      <c r="A76" s="2">
        <v>71</v>
      </c>
      <c r="B76" s="8" t="s">
        <v>81</v>
      </c>
      <c r="C76" s="9">
        <v>2159.6999999999998</v>
      </c>
      <c r="D76" s="10" t="s">
        <v>11</v>
      </c>
      <c r="E76" s="6" t="s">
        <v>201</v>
      </c>
      <c r="F76" s="54">
        <v>402.47999999999996</v>
      </c>
      <c r="G76" s="54">
        <v>33.479999999999997</v>
      </c>
      <c r="H76" s="51">
        <f t="shared" si="8"/>
        <v>435.96</v>
      </c>
      <c r="I76" s="28">
        <f t="shared" si="9"/>
        <v>201.86136963467149</v>
      </c>
      <c r="J76" s="54">
        <v>372.71449999999999</v>
      </c>
      <c r="K76" s="54">
        <v>40.3155</v>
      </c>
      <c r="L76" s="74">
        <f t="shared" si="10"/>
        <v>413.03</v>
      </c>
      <c r="M76" s="28">
        <f t="shared" si="11"/>
        <v>191.24415428068716</v>
      </c>
      <c r="N76" s="54">
        <v>358.8415</v>
      </c>
      <c r="O76" s="54">
        <v>42.268500000000003</v>
      </c>
      <c r="P76" s="68">
        <f t="shared" si="12"/>
        <v>401.11</v>
      </c>
      <c r="Q76" s="28">
        <f t="shared" si="13"/>
        <v>185.72486919479559</v>
      </c>
      <c r="R76" s="79"/>
      <c r="S76" s="79"/>
    </row>
    <row r="77" spans="1:19" x14ac:dyDescent="0.3">
      <c r="A77" s="7">
        <v>72</v>
      </c>
      <c r="B77" s="8" t="s">
        <v>82</v>
      </c>
      <c r="C77" s="9">
        <v>1076.4000000000001</v>
      </c>
      <c r="D77" s="10" t="s">
        <v>11</v>
      </c>
      <c r="E77" s="6" t="s">
        <v>201</v>
      </c>
      <c r="F77" s="54">
        <v>174.29150000000004</v>
      </c>
      <c r="G77" s="54">
        <v>24.598500000000001</v>
      </c>
      <c r="H77" s="51">
        <f t="shared" si="8"/>
        <v>198.89000000000004</v>
      </c>
      <c r="I77" s="28">
        <f t="shared" si="9"/>
        <v>184.77331846897064</v>
      </c>
      <c r="J77" s="54">
        <v>167.50200000000001</v>
      </c>
      <c r="K77" s="54">
        <v>22.878</v>
      </c>
      <c r="L77" s="74">
        <f t="shared" si="10"/>
        <v>190.38</v>
      </c>
      <c r="M77" s="28">
        <f t="shared" si="11"/>
        <v>176.86733556298773</v>
      </c>
      <c r="N77" s="54">
        <v>159.99549999999999</v>
      </c>
      <c r="O77" s="54">
        <v>23.854500000000002</v>
      </c>
      <c r="P77" s="68">
        <f t="shared" si="12"/>
        <v>183.85</v>
      </c>
      <c r="Q77" s="28">
        <f t="shared" si="13"/>
        <v>170.80081753994796</v>
      </c>
      <c r="R77" s="79"/>
      <c r="S77" s="79"/>
    </row>
    <row r="78" spans="1:19" x14ac:dyDescent="0.3">
      <c r="A78" s="2">
        <v>73</v>
      </c>
      <c r="B78" s="8" t="s">
        <v>83</v>
      </c>
      <c r="C78" s="9">
        <v>726.4</v>
      </c>
      <c r="D78" s="10" t="s">
        <v>11</v>
      </c>
      <c r="E78" s="6" t="s">
        <v>201</v>
      </c>
      <c r="F78" s="54">
        <v>91.182999999999979</v>
      </c>
      <c r="G78" s="54">
        <v>15.717000000000001</v>
      </c>
      <c r="H78" s="51">
        <f t="shared" si="8"/>
        <v>106.89999999999998</v>
      </c>
      <c r="I78" s="28">
        <f t="shared" si="9"/>
        <v>147.16409691629951</v>
      </c>
      <c r="J78" s="54">
        <v>90.856000000000023</v>
      </c>
      <c r="K78" s="54">
        <v>17.483999999999998</v>
      </c>
      <c r="L78" s="74">
        <f t="shared" si="10"/>
        <v>108.34000000000002</v>
      </c>
      <c r="M78" s="28">
        <f t="shared" si="11"/>
        <v>149.14647577092512</v>
      </c>
      <c r="N78" s="54">
        <v>101.93450000000001</v>
      </c>
      <c r="O78" s="54">
        <v>17.9955</v>
      </c>
      <c r="P78" s="68">
        <f t="shared" si="12"/>
        <v>119.93</v>
      </c>
      <c r="Q78" s="28">
        <f t="shared" si="13"/>
        <v>165.10187224669605</v>
      </c>
      <c r="R78" s="79"/>
      <c r="S78" s="79"/>
    </row>
    <row r="79" spans="1:19" x14ac:dyDescent="0.3">
      <c r="A79" s="7">
        <v>74</v>
      </c>
      <c r="B79" s="8" t="s">
        <v>84</v>
      </c>
      <c r="C79" s="9">
        <v>1139.8</v>
      </c>
      <c r="D79" s="10" t="s">
        <v>11</v>
      </c>
      <c r="E79" s="6" t="s">
        <v>201</v>
      </c>
      <c r="F79" s="54">
        <v>186.21050000000002</v>
      </c>
      <c r="G79" s="54">
        <v>16.8795</v>
      </c>
      <c r="H79" s="51">
        <f t="shared" si="8"/>
        <v>203.09000000000003</v>
      </c>
      <c r="I79" s="28">
        <f t="shared" si="9"/>
        <v>178.18038252324973</v>
      </c>
      <c r="J79" s="54">
        <v>189.60500000000002</v>
      </c>
      <c r="K79" s="54">
        <v>17.204999999999998</v>
      </c>
      <c r="L79" s="74">
        <f t="shared" si="10"/>
        <v>206.81</v>
      </c>
      <c r="M79" s="28">
        <f t="shared" si="11"/>
        <v>181.44411300228111</v>
      </c>
      <c r="N79" s="54">
        <v>191.3895</v>
      </c>
      <c r="O79" s="54">
        <v>16.6005</v>
      </c>
      <c r="P79" s="68">
        <f t="shared" si="12"/>
        <v>207.99</v>
      </c>
      <c r="Q79" s="28">
        <f t="shared" si="13"/>
        <v>182.47938234778033</v>
      </c>
      <c r="R79" s="79"/>
      <c r="S79" s="79"/>
    </row>
    <row r="80" spans="1:19" x14ac:dyDescent="0.3">
      <c r="A80" s="2">
        <v>75</v>
      </c>
      <c r="B80" s="8" t="s">
        <v>85</v>
      </c>
      <c r="C80" s="9">
        <v>1062.3</v>
      </c>
      <c r="D80" s="10" t="s">
        <v>11</v>
      </c>
      <c r="E80" s="6" t="s">
        <v>201</v>
      </c>
      <c r="F80" s="54">
        <v>201.59449999999998</v>
      </c>
      <c r="G80" s="54">
        <v>19.855499999999999</v>
      </c>
      <c r="H80" s="51">
        <f t="shared" si="8"/>
        <v>221.45</v>
      </c>
      <c r="I80" s="28">
        <f t="shared" si="9"/>
        <v>208.46276946248707</v>
      </c>
      <c r="J80" s="54">
        <v>232.101</v>
      </c>
      <c r="K80" s="54">
        <v>18.879000000000001</v>
      </c>
      <c r="L80" s="74">
        <f t="shared" si="10"/>
        <v>250.98</v>
      </c>
      <c r="M80" s="28">
        <f t="shared" si="11"/>
        <v>236.26094323637392</v>
      </c>
      <c r="N80" s="54">
        <v>229.64249999999998</v>
      </c>
      <c r="O80" s="54">
        <v>15.577500000000001</v>
      </c>
      <c r="P80" s="68">
        <f t="shared" si="12"/>
        <v>245.21999999999997</v>
      </c>
      <c r="Q80" s="28">
        <f t="shared" si="13"/>
        <v>230.8387461169161</v>
      </c>
      <c r="R80" s="79"/>
      <c r="S80" s="79"/>
    </row>
    <row r="81" spans="1:19" x14ac:dyDescent="0.3">
      <c r="A81" s="7">
        <v>76</v>
      </c>
      <c r="B81" s="8" t="s">
        <v>86</v>
      </c>
      <c r="C81" s="9">
        <v>734.6</v>
      </c>
      <c r="D81" s="10" t="s">
        <v>11</v>
      </c>
      <c r="E81" s="6" t="s">
        <v>201</v>
      </c>
      <c r="F81" s="53">
        <v>150.13250000000002</v>
      </c>
      <c r="G81" s="53">
        <v>12.7875</v>
      </c>
      <c r="H81" s="51">
        <f t="shared" si="8"/>
        <v>162.92000000000002</v>
      </c>
      <c r="I81" s="28">
        <f t="shared" si="9"/>
        <v>221.78056084944191</v>
      </c>
      <c r="J81" s="53">
        <v>153.3015</v>
      </c>
      <c r="K81" s="53">
        <v>12.5085</v>
      </c>
      <c r="L81" s="74">
        <f t="shared" si="10"/>
        <v>165.81</v>
      </c>
      <c r="M81" s="28">
        <f t="shared" si="11"/>
        <v>225.7146746528723</v>
      </c>
      <c r="N81" s="54">
        <v>158.94900000000001</v>
      </c>
      <c r="O81" s="53">
        <v>14.600999999999999</v>
      </c>
      <c r="P81" s="68">
        <f t="shared" si="12"/>
        <v>173.55</v>
      </c>
      <c r="Q81" s="28">
        <f t="shared" si="13"/>
        <v>236.25102096378981</v>
      </c>
      <c r="R81" s="79"/>
      <c r="S81" s="79"/>
    </row>
    <row r="82" spans="1:19" x14ac:dyDescent="0.3">
      <c r="A82" s="2">
        <v>77</v>
      </c>
      <c r="B82" s="13" t="s">
        <v>87</v>
      </c>
      <c r="C82" s="9">
        <v>644.6</v>
      </c>
      <c r="D82" s="10" t="s">
        <v>11</v>
      </c>
      <c r="E82" s="6" t="s">
        <v>201</v>
      </c>
      <c r="F82" s="54">
        <v>89.511499999999998</v>
      </c>
      <c r="G82" s="54">
        <v>18.0885</v>
      </c>
      <c r="H82" s="51">
        <f t="shared" si="8"/>
        <v>107.6</v>
      </c>
      <c r="I82" s="28">
        <f t="shared" si="9"/>
        <v>166.92522494570275</v>
      </c>
      <c r="J82" s="54">
        <v>86.998500000000007</v>
      </c>
      <c r="K82" s="54">
        <v>15.391500000000001</v>
      </c>
      <c r="L82" s="74">
        <f t="shared" si="10"/>
        <v>102.39000000000001</v>
      </c>
      <c r="M82" s="28">
        <f t="shared" si="11"/>
        <v>158.84269314303447</v>
      </c>
      <c r="N82" s="54">
        <v>98.1</v>
      </c>
      <c r="O82" s="54">
        <v>0</v>
      </c>
      <c r="P82" s="68">
        <f t="shared" si="12"/>
        <v>98.1</v>
      </c>
      <c r="Q82" s="28">
        <f t="shared" si="13"/>
        <v>152.18740304064536</v>
      </c>
      <c r="R82" s="79"/>
      <c r="S82" s="79"/>
    </row>
    <row r="83" spans="1:19" x14ac:dyDescent="0.3">
      <c r="A83" s="7">
        <v>78</v>
      </c>
      <c r="B83" s="13" t="s">
        <v>88</v>
      </c>
      <c r="C83" s="9">
        <v>642</v>
      </c>
      <c r="D83" s="10" t="s">
        <v>11</v>
      </c>
      <c r="E83" s="6" t="s">
        <v>201</v>
      </c>
      <c r="F83" s="54">
        <v>121.58349999999999</v>
      </c>
      <c r="G83" s="54">
        <v>11.2065</v>
      </c>
      <c r="H83" s="51">
        <f t="shared" si="8"/>
        <v>132.79</v>
      </c>
      <c r="I83" s="28">
        <f t="shared" si="9"/>
        <v>206.8380062305296</v>
      </c>
      <c r="J83" s="54">
        <v>117.95500000000001</v>
      </c>
      <c r="K83" s="54">
        <v>11.625</v>
      </c>
      <c r="L83" s="74">
        <f t="shared" si="10"/>
        <v>129.58000000000001</v>
      </c>
      <c r="M83" s="28">
        <f t="shared" si="11"/>
        <v>201.83800623052963</v>
      </c>
      <c r="N83" s="54">
        <v>118.81849999999999</v>
      </c>
      <c r="O83" s="54">
        <v>12.6015</v>
      </c>
      <c r="P83" s="68">
        <f t="shared" si="12"/>
        <v>131.41999999999999</v>
      </c>
      <c r="Q83" s="28">
        <f t="shared" si="13"/>
        <v>204.70404984423675</v>
      </c>
      <c r="R83" s="79"/>
      <c r="S83" s="79"/>
    </row>
    <row r="84" spans="1:19" x14ac:dyDescent="0.3">
      <c r="A84" s="2">
        <v>79</v>
      </c>
      <c r="B84" s="8" t="s">
        <v>89</v>
      </c>
      <c r="C84" s="9">
        <v>685.2</v>
      </c>
      <c r="D84" s="10" t="s">
        <v>11</v>
      </c>
      <c r="E84" s="6" t="s">
        <v>201</v>
      </c>
      <c r="F84" s="54">
        <v>121.15200000000002</v>
      </c>
      <c r="G84" s="54">
        <v>16.367999999999999</v>
      </c>
      <c r="H84" s="51">
        <f t="shared" si="8"/>
        <v>137.52000000000001</v>
      </c>
      <c r="I84" s="28">
        <f t="shared" si="9"/>
        <v>200.70052539404551</v>
      </c>
      <c r="J84" s="54">
        <v>117.78100000000001</v>
      </c>
      <c r="K84" s="54">
        <v>16.088999999999999</v>
      </c>
      <c r="L84" s="74">
        <f t="shared" si="10"/>
        <v>133.87</v>
      </c>
      <c r="M84" s="28">
        <f t="shared" si="11"/>
        <v>195.37361354349093</v>
      </c>
      <c r="N84" s="54">
        <v>121.989</v>
      </c>
      <c r="O84" s="54">
        <v>17.390999999999998</v>
      </c>
      <c r="P84" s="68">
        <f t="shared" si="12"/>
        <v>139.38</v>
      </c>
      <c r="Q84" s="28">
        <f t="shared" si="13"/>
        <v>203.41506129597195</v>
      </c>
      <c r="R84" s="79"/>
      <c r="S84" s="79"/>
    </row>
    <row r="85" spans="1:19" x14ac:dyDescent="0.3">
      <c r="A85" s="7">
        <v>80</v>
      </c>
      <c r="B85" s="8" t="s">
        <v>90</v>
      </c>
      <c r="C85" s="9">
        <v>150</v>
      </c>
      <c r="D85" s="10" t="s">
        <v>91</v>
      </c>
      <c r="E85" s="6" t="s">
        <v>201</v>
      </c>
      <c r="F85" s="53">
        <v>7.51</v>
      </c>
      <c r="G85" s="53">
        <v>0</v>
      </c>
      <c r="H85" s="51">
        <f t="shared" si="8"/>
        <v>7.51</v>
      </c>
      <c r="I85" s="28">
        <f t="shared" si="9"/>
        <v>50.06666666666667</v>
      </c>
      <c r="J85" s="53">
        <v>7.93</v>
      </c>
      <c r="K85" s="53">
        <v>0</v>
      </c>
      <c r="L85" s="74">
        <f t="shared" si="10"/>
        <v>7.93</v>
      </c>
      <c r="M85" s="28">
        <f t="shared" si="11"/>
        <v>52.866666666666667</v>
      </c>
      <c r="N85" s="54">
        <v>5.25</v>
      </c>
      <c r="O85" s="53">
        <v>0</v>
      </c>
      <c r="P85" s="68">
        <f t="shared" si="12"/>
        <v>5.25</v>
      </c>
      <c r="Q85" s="28">
        <f t="shared" si="13"/>
        <v>35</v>
      </c>
      <c r="R85" s="79"/>
    </row>
    <row r="86" spans="1:19" x14ac:dyDescent="0.3">
      <c r="A86" s="2">
        <v>81</v>
      </c>
      <c r="B86" s="8" t="s">
        <v>92</v>
      </c>
      <c r="C86" s="9">
        <v>145</v>
      </c>
      <c r="D86" s="10" t="s">
        <v>91</v>
      </c>
      <c r="E86" s="6" t="s">
        <v>201</v>
      </c>
      <c r="F86" s="54">
        <v>9.629999999999999</v>
      </c>
      <c r="G86" s="54">
        <v>0</v>
      </c>
      <c r="H86" s="51">
        <f t="shared" si="8"/>
        <v>9.629999999999999</v>
      </c>
      <c r="I86" s="28">
        <f t="shared" si="9"/>
        <v>66.413793103448256</v>
      </c>
      <c r="J86" s="54">
        <v>13.84</v>
      </c>
      <c r="K86" s="54">
        <v>0</v>
      </c>
      <c r="L86" s="74">
        <f t="shared" si="10"/>
        <v>13.84</v>
      </c>
      <c r="M86" s="28">
        <f t="shared" si="11"/>
        <v>95.448275862068968</v>
      </c>
      <c r="N86" s="54">
        <v>13.62</v>
      </c>
      <c r="O86" s="53">
        <v>0</v>
      </c>
      <c r="P86" s="68">
        <f t="shared" si="12"/>
        <v>13.62</v>
      </c>
      <c r="Q86" s="28">
        <f t="shared" si="13"/>
        <v>93.931034482758619</v>
      </c>
      <c r="R86" s="79"/>
    </row>
    <row r="87" spans="1:19" x14ac:dyDescent="0.3">
      <c r="A87" s="7">
        <v>82</v>
      </c>
      <c r="B87" s="8" t="s">
        <v>93</v>
      </c>
      <c r="C87" s="9">
        <v>107.2</v>
      </c>
      <c r="D87" s="10" t="s">
        <v>91</v>
      </c>
      <c r="E87" s="6" t="s">
        <v>201</v>
      </c>
      <c r="F87" s="57"/>
      <c r="G87" s="54">
        <v>0</v>
      </c>
      <c r="H87" s="51">
        <f t="shared" si="8"/>
        <v>0</v>
      </c>
      <c r="I87" s="28">
        <f t="shared" si="9"/>
        <v>0</v>
      </c>
      <c r="J87" s="54">
        <v>14.2</v>
      </c>
      <c r="K87" s="54">
        <v>0</v>
      </c>
      <c r="L87" s="74">
        <f t="shared" si="10"/>
        <v>14.2</v>
      </c>
      <c r="M87" s="28">
        <f t="shared" si="11"/>
        <v>132.46268656716418</v>
      </c>
      <c r="N87" s="54">
        <v>12.88</v>
      </c>
      <c r="O87" s="53">
        <v>0</v>
      </c>
      <c r="P87" s="68">
        <f t="shared" si="12"/>
        <v>12.88</v>
      </c>
      <c r="Q87" s="28">
        <f t="shared" si="13"/>
        <v>120.14925373134328</v>
      </c>
      <c r="R87" s="79"/>
    </row>
    <row r="88" spans="1:19" x14ac:dyDescent="0.3">
      <c r="A88" s="2">
        <v>83</v>
      </c>
      <c r="B88" s="8" t="s">
        <v>231</v>
      </c>
      <c r="C88" s="9">
        <v>750</v>
      </c>
      <c r="D88" s="10" t="s">
        <v>95</v>
      </c>
      <c r="E88" s="6" t="s">
        <v>201</v>
      </c>
      <c r="F88" s="54"/>
      <c r="G88" s="54"/>
      <c r="H88" s="51">
        <v>145.97999999999999</v>
      </c>
      <c r="I88" s="28">
        <f t="shared" si="9"/>
        <v>194.64</v>
      </c>
      <c r="J88" s="54">
        <v>122.76999999999998</v>
      </c>
      <c r="K88" s="54">
        <v>0</v>
      </c>
      <c r="L88" s="74">
        <v>122.76999999999998</v>
      </c>
      <c r="M88" s="28">
        <f t="shared" si="11"/>
        <v>163.69333333333333</v>
      </c>
      <c r="N88" s="54">
        <v>135.75</v>
      </c>
      <c r="O88" s="53">
        <v>0</v>
      </c>
      <c r="P88" s="68">
        <f t="shared" si="12"/>
        <v>135.75</v>
      </c>
      <c r="Q88" s="28">
        <f t="shared" si="13"/>
        <v>181</v>
      </c>
      <c r="R88" s="79"/>
    </row>
    <row r="89" spans="1:19" x14ac:dyDescent="0.3">
      <c r="A89" s="7">
        <v>84</v>
      </c>
      <c r="B89" s="8" t="s">
        <v>232</v>
      </c>
      <c r="C89" s="9">
        <v>750</v>
      </c>
      <c r="D89" s="10" t="s">
        <v>95</v>
      </c>
      <c r="E89" s="6" t="s">
        <v>201</v>
      </c>
      <c r="F89" s="54"/>
      <c r="G89" s="54"/>
      <c r="H89" s="97">
        <v>69.47</v>
      </c>
      <c r="I89" s="28">
        <f t="shared" si="9"/>
        <v>92.626666666666665</v>
      </c>
      <c r="J89" s="54">
        <v>64.92999999999995</v>
      </c>
      <c r="K89" s="54">
        <v>0</v>
      </c>
      <c r="L89" s="74">
        <v>64.92999999999995</v>
      </c>
      <c r="M89" s="28">
        <f t="shared" si="11"/>
        <v>86.573333333333267</v>
      </c>
      <c r="N89" s="54">
        <v>70.7</v>
      </c>
      <c r="O89" s="53">
        <v>0</v>
      </c>
      <c r="P89" s="68">
        <f t="shared" si="12"/>
        <v>70.7</v>
      </c>
      <c r="Q89" s="28">
        <f t="shared" si="13"/>
        <v>94.266666666666666</v>
      </c>
      <c r="R89" s="79"/>
    </row>
    <row r="90" spans="1:19" x14ac:dyDescent="0.3">
      <c r="A90" s="2">
        <v>85</v>
      </c>
      <c r="B90" s="8" t="s">
        <v>236</v>
      </c>
      <c r="C90" s="9">
        <v>1525</v>
      </c>
      <c r="D90" s="10" t="s">
        <v>199</v>
      </c>
      <c r="E90" s="6" t="s">
        <v>201</v>
      </c>
      <c r="F90" s="54"/>
      <c r="G90" s="54"/>
      <c r="H90" s="98">
        <v>99.2</v>
      </c>
      <c r="I90" s="28">
        <f t="shared" si="9"/>
        <v>65.049180327868854</v>
      </c>
      <c r="J90" s="54">
        <v>99.950000000000045</v>
      </c>
      <c r="K90" s="54">
        <v>0</v>
      </c>
      <c r="L90" s="74">
        <v>99.950000000000045</v>
      </c>
      <c r="M90" s="28">
        <f t="shared" si="11"/>
        <v>65.540983606557404</v>
      </c>
      <c r="N90" s="54">
        <v>99.63</v>
      </c>
      <c r="O90" s="53">
        <v>0</v>
      </c>
      <c r="P90" s="68">
        <f t="shared" si="12"/>
        <v>99.63</v>
      </c>
      <c r="Q90" s="28">
        <f t="shared" si="13"/>
        <v>65.331147540983608</v>
      </c>
      <c r="R90" s="79"/>
    </row>
    <row r="91" spans="1:19" s="86" customFormat="1" x14ac:dyDescent="0.3">
      <c r="A91" s="7">
        <v>86</v>
      </c>
      <c r="B91" s="80" t="s">
        <v>235</v>
      </c>
      <c r="C91" s="81">
        <v>579</v>
      </c>
      <c r="D91" s="82" t="s">
        <v>199</v>
      </c>
      <c r="E91" s="83" t="s">
        <v>201</v>
      </c>
      <c r="F91" s="75"/>
      <c r="G91" s="75"/>
      <c r="H91" s="84"/>
      <c r="I91" s="74">
        <f t="shared" si="9"/>
        <v>0</v>
      </c>
      <c r="J91" s="75">
        <v>0</v>
      </c>
      <c r="K91" s="54">
        <v>0</v>
      </c>
      <c r="L91" s="74">
        <v>0</v>
      </c>
      <c r="M91" s="74">
        <f t="shared" si="11"/>
        <v>0</v>
      </c>
      <c r="N91" s="75">
        <v>76.099999999999994</v>
      </c>
      <c r="O91" s="53">
        <v>0</v>
      </c>
      <c r="P91" s="68">
        <f t="shared" si="12"/>
        <v>76.099999999999994</v>
      </c>
      <c r="Q91" s="74">
        <f t="shared" si="13"/>
        <v>131.43350604490502</v>
      </c>
      <c r="R91" s="85"/>
    </row>
    <row r="92" spans="1:19" x14ac:dyDescent="0.3">
      <c r="A92" s="2">
        <v>87</v>
      </c>
      <c r="B92" s="8" t="s">
        <v>234</v>
      </c>
      <c r="C92" s="9">
        <v>6229</v>
      </c>
      <c r="D92" s="10" t="s">
        <v>199</v>
      </c>
      <c r="E92" s="6" t="s">
        <v>201</v>
      </c>
      <c r="F92" s="54"/>
      <c r="G92" s="54"/>
      <c r="H92" s="51">
        <v>249.71</v>
      </c>
      <c r="I92" s="28">
        <f t="shared" si="9"/>
        <v>40.088296676834162</v>
      </c>
      <c r="J92" s="54">
        <v>203.88</v>
      </c>
      <c r="K92" s="54">
        <v>0</v>
      </c>
      <c r="L92" s="74">
        <v>203.88</v>
      </c>
      <c r="M92" s="28">
        <f t="shared" si="11"/>
        <v>32.730775405362017</v>
      </c>
      <c r="N92" s="54">
        <v>220.2</v>
      </c>
      <c r="O92" s="53">
        <v>0</v>
      </c>
      <c r="P92" s="68">
        <f t="shared" si="12"/>
        <v>220.2</v>
      </c>
      <c r="Q92" s="28">
        <f t="shared" si="13"/>
        <v>35.350778616150265</v>
      </c>
      <c r="R92" s="79"/>
    </row>
    <row r="93" spans="1:19" x14ac:dyDescent="0.3">
      <c r="A93" s="7">
        <v>88</v>
      </c>
      <c r="B93" s="8" t="s">
        <v>234</v>
      </c>
      <c r="C93" s="9">
        <v>2745</v>
      </c>
      <c r="D93" s="10" t="s">
        <v>199</v>
      </c>
      <c r="E93" s="6" t="s">
        <v>201</v>
      </c>
      <c r="F93" s="54"/>
      <c r="G93" s="54"/>
      <c r="H93" s="51">
        <v>103.43</v>
      </c>
      <c r="I93" s="28">
        <f t="shared" si="9"/>
        <v>37.679417122040071</v>
      </c>
      <c r="J93" s="54">
        <v>87.31</v>
      </c>
      <c r="K93" s="54">
        <v>0</v>
      </c>
      <c r="L93" s="74">
        <v>87.31</v>
      </c>
      <c r="M93" s="28">
        <f t="shared" si="11"/>
        <v>31.806921675774134</v>
      </c>
      <c r="N93" s="54">
        <v>91.68</v>
      </c>
      <c r="O93" s="53">
        <v>0</v>
      </c>
      <c r="P93" s="68">
        <f t="shared" si="12"/>
        <v>91.68</v>
      </c>
      <c r="Q93" s="28">
        <f t="shared" si="13"/>
        <v>33.398907103825138</v>
      </c>
      <c r="R93" s="79"/>
    </row>
    <row r="94" spans="1:19" x14ac:dyDescent="0.3">
      <c r="A94" s="2">
        <v>89</v>
      </c>
      <c r="B94" s="8" t="s">
        <v>234</v>
      </c>
      <c r="C94" s="9">
        <v>2510</v>
      </c>
      <c r="D94" s="10" t="s">
        <v>199</v>
      </c>
      <c r="E94" s="6" t="s">
        <v>201</v>
      </c>
      <c r="F94" s="54"/>
      <c r="G94" s="54"/>
      <c r="H94" s="51">
        <v>160.41999999999999</v>
      </c>
      <c r="I94" s="28">
        <f t="shared" si="9"/>
        <v>63.91235059760956</v>
      </c>
      <c r="J94" s="54">
        <v>144.70000000000005</v>
      </c>
      <c r="K94" s="54">
        <v>0</v>
      </c>
      <c r="L94" s="55">
        <v>144.70000000000005</v>
      </c>
      <c r="M94" s="28">
        <f t="shared" si="11"/>
        <v>57.649402390438269</v>
      </c>
      <c r="N94" s="54">
        <v>175.17</v>
      </c>
      <c r="O94" s="53">
        <v>0</v>
      </c>
      <c r="P94" s="68">
        <f t="shared" si="12"/>
        <v>175.17</v>
      </c>
      <c r="Q94" s="28">
        <f t="shared" si="13"/>
        <v>69.788844621513945</v>
      </c>
      <c r="R94" s="79"/>
    </row>
    <row r="95" spans="1:19" x14ac:dyDescent="0.3">
      <c r="A95" s="7">
        <v>90</v>
      </c>
      <c r="B95" s="8" t="s">
        <v>237</v>
      </c>
      <c r="C95" s="9">
        <v>2654.5</v>
      </c>
      <c r="D95" s="10" t="s">
        <v>199</v>
      </c>
      <c r="E95" s="6" t="s">
        <v>201</v>
      </c>
      <c r="F95" s="54"/>
      <c r="G95" s="54"/>
      <c r="H95" s="51">
        <v>175.98</v>
      </c>
      <c r="I95" s="28">
        <f t="shared" si="9"/>
        <v>66.294970804294593</v>
      </c>
      <c r="J95" s="54">
        <v>177.65999999999985</v>
      </c>
      <c r="K95" s="54">
        <v>0</v>
      </c>
      <c r="L95" s="75">
        <v>177.65999999999985</v>
      </c>
      <c r="M95" s="28">
        <f t="shared" si="11"/>
        <v>66.927858353738884</v>
      </c>
      <c r="N95" s="54">
        <v>176.33</v>
      </c>
      <c r="O95" s="53">
        <v>0</v>
      </c>
      <c r="P95" s="68">
        <f t="shared" si="12"/>
        <v>176.33</v>
      </c>
      <c r="Q95" s="28">
        <f t="shared" si="13"/>
        <v>66.426822377095505</v>
      </c>
      <c r="R95" s="79"/>
    </row>
    <row r="96" spans="1:19" x14ac:dyDescent="0.3">
      <c r="A96" s="2">
        <v>91</v>
      </c>
      <c r="B96" s="8" t="s">
        <v>238</v>
      </c>
      <c r="C96" s="9">
        <v>2108</v>
      </c>
      <c r="D96" s="10" t="s">
        <v>199</v>
      </c>
      <c r="E96" s="6" t="s">
        <v>201</v>
      </c>
      <c r="F96" s="54"/>
      <c r="G96" s="54"/>
      <c r="H96" s="51">
        <v>410.86</v>
      </c>
      <c r="I96" s="28">
        <f t="shared" si="9"/>
        <v>194.90512333965845</v>
      </c>
      <c r="J96" s="54">
        <v>397.32000000000005</v>
      </c>
      <c r="K96" s="54">
        <v>0</v>
      </c>
      <c r="L96" s="74">
        <v>397.32000000000005</v>
      </c>
      <c r="M96" s="28">
        <f t="shared" si="11"/>
        <v>188.48197343453512</v>
      </c>
      <c r="N96" s="54">
        <v>418.9</v>
      </c>
      <c r="O96" s="53">
        <v>0</v>
      </c>
      <c r="P96" s="68">
        <f t="shared" si="12"/>
        <v>418.9</v>
      </c>
      <c r="Q96" s="28">
        <f t="shared" si="13"/>
        <v>198.71916508538899</v>
      </c>
      <c r="R96" s="79"/>
    </row>
    <row r="97" spans="1:18" x14ac:dyDescent="0.3">
      <c r="A97" s="7">
        <v>92</v>
      </c>
      <c r="B97" s="8" t="s">
        <v>295</v>
      </c>
      <c r="C97" s="9">
        <v>97.8</v>
      </c>
      <c r="D97" s="10" t="s">
        <v>199</v>
      </c>
      <c r="E97" s="6" t="s">
        <v>201</v>
      </c>
      <c r="F97" s="54"/>
      <c r="G97" s="54"/>
      <c r="H97" s="51">
        <v>6.03</v>
      </c>
      <c r="I97" s="28">
        <f t="shared" si="9"/>
        <v>61.656441717791409</v>
      </c>
      <c r="J97" s="54">
        <v>11.769999999999982</v>
      </c>
      <c r="K97" s="54">
        <v>0</v>
      </c>
      <c r="L97" s="55">
        <f>[1]Sheet1!P16-[1]Sheet1!N16</f>
        <v>11.769999999999982</v>
      </c>
      <c r="M97" s="28">
        <f t="shared" si="11"/>
        <v>120.34764826175851</v>
      </c>
      <c r="N97" s="54">
        <v>5.29</v>
      </c>
      <c r="O97" s="53">
        <v>0</v>
      </c>
      <c r="P97" s="68">
        <f t="shared" si="12"/>
        <v>5.29</v>
      </c>
      <c r="Q97" s="28">
        <f t="shared" si="13"/>
        <v>54.08997955010225</v>
      </c>
      <c r="R97" s="79"/>
    </row>
    <row r="98" spans="1:18" x14ac:dyDescent="0.3">
      <c r="A98" s="2">
        <v>93</v>
      </c>
      <c r="B98" s="8" t="s">
        <v>239</v>
      </c>
      <c r="C98" s="9">
        <v>166.1</v>
      </c>
      <c r="D98" s="10" t="s">
        <v>199</v>
      </c>
      <c r="E98" s="6" t="s">
        <v>201</v>
      </c>
      <c r="F98" s="54"/>
      <c r="G98" s="54"/>
      <c r="H98" s="51">
        <v>28.87</v>
      </c>
      <c r="I98" s="28">
        <f t="shared" si="9"/>
        <v>173.81095725466588</v>
      </c>
      <c r="J98" s="54">
        <v>30.939999999999941</v>
      </c>
      <c r="K98" s="54">
        <v>0</v>
      </c>
      <c r="L98" s="74">
        <v>30.939999999999941</v>
      </c>
      <c r="M98" s="28">
        <f t="shared" si="11"/>
        <v>186.27332931968658</v>
      </c>
      <c r="N98" s="54">
        <v>37.01</v>
      </c>
      <c r="O98" s="53">
        <v>0</v>
      </c>
      <c r="P98" s="68">
        <f t="shared" si="12"/>
        <v>37.01</v>
      </c>
      <c r="Q98" s="28">
        <f t="shared" si="13"/>
        <v>222.81757977122217</v>
      </c>
      <c r="R98" s="79"/>
    </row>
    <row r="99" spans="1:18" x14ac:dyDescent="0.3">
      <c r="A99" s="7">
        <v>94</v>
      </c>
      <c r="B99" s="8" t="s">
        <v>94</v>
      </c>
      <c r="C99" s="9">
        <v>2153.3000000000002</v>
      </c>
      <c r="D99" s="10" t="s">
        <v>95</v>
      </c>
      <c r="E99" s="6" t="s">
        <v>201</v>
      </c>
      <c r="F99" s="53">
        <v>117.55</v>
      </c>
      <c r="G99" s="53">
        <v>0</v>
      </c>
      <c r="H99" s="51">
        <f t="shared" si="8"/>
        <v>117.55</v>
      </c>
      <c r="I99" s="28">
        <f t="shared" si="9"/>
        <v>54.590628337899965</v>
      </c>
      <c r="J99" s="53">
        <v>107.32</v>
      </c>
      <c r="K99" s="54">
        <v>0</v>
      </c>
      <c r="L99" s="74">
        <f t="shared" si="10"/>
        <v>107.32</v>
      </c>
      <c r="M99" s="28">
        <f t="shared" si="11"/>
        <v>49.839780801560394</v>
      </c>
      <c r="N99" s="54">
        <v>124.77</v>
      </c>
      <c r="O99" s="53">
        <v>0</v>
      </c>
      <c r="P99" s="68">
        <f t="shared" si="12"/>
        <v>124.77</v>
      </c>
      <c r="Q99" s="28">
        <f t="shared" si="13"/>
        <v>57.943621418288203</v>
      </c>
      <c r="R99" s="79"/>
    </row>
    <row r="100" spans="1:18" x14ac:dyDescent="0.3">
      <c r="A100" s="2">
        <v>95</v>
      </c>
      <c r="B100" s="8" t="s">
        <v>96</v>
      </c>
      <c r="C100" s="9">
        <v>1200</v>
      </c>
      <c r="D100" s="10" t="s">
        <v>95</v>
      </c>
      <c r="E100" s="6" t="s">
        <v>201</v>
      </c>
      <c r="F100" s="54"/>
      <c r="G100" s="54"/>
      <c r="H100" s="51">
        <v>51.34</v>
      </c>
      <c r="I100" s="28">
        <f t="shared" si="9"/>
        <v>42.783333333333331</v>
      </c>
      <c r="J100" s="54">
        <v>44.269999999999982</v>
      </c>
      <c r="K100" s="54">
        <v>0</v>
      </c>
      <c r="L100" s="74">
        <v>44.269999999999982</v>
      </c>
      <c r="M100" s="28">
        <f t="shared" si="11"/>
        <v>36.891666666666652</v>
      </c>
      <c r="N100" s="54">
        <v>45.69</v>
      </c>
      <c r="O100" s="53">
        <v>0</v>
      </c>
      <c r="P100" s="68">
        <f t="shared" si="12"/>
        <v>45.69</v>
      </c>
      <c r="Q100" s="28">
        <f t="shared" si="13"/>
        <v>38.075000000000003</v>
      </c>
      <c r="R100" s="79"/>
    </row>
    <row r="101" spans="1:18" x14ac:dyDescent="0.3">
      <c r="A101" s="7">
        <v>96</v>
      </c>
      <c r="B101" s="8" t="s">
        <v>240</v>
      </c>
      <c r="C101" s="9">
        <v>1785</v>
      </c>
      <c r="D101" s="10" t="s">
        <v>199</v>
      </c>
      <c r="E101" s="6" t="s">
        <v>201</v>
      </c>
      <c r="F101" s="54"/>
      <c r="G101" s="54"/>
      <c r="H101" s="51">
        <v>178.42</v>
      </c>
      <c r="I101" s="28">
        <f t="shared" ref="I101:I127" si="14">H101*1000/C101</f>
        <v>99.955182072829132</v>
      </c>
      <c r="J101" s="54">
        <v>189.52999999999975</v>
      </c>
      <c r="K101" s="54">
        <v>0</v>
      </c>
      <c r="L101" s="74">
        <v>189.52999999999975</v>
      </c>
      <c r="M101" s="28">
        <f t="shared" ref="M101:M132" si="15">L101*1000/C101</f>
        <v>106.17927170868333</v>
      </c>
      <c r="N101" s="54">
        <v>183.21</v>
      </c>
      <c r="O101" s="53">
        <v>0</v>
      </c>
      <c r="P101" s="68">
        <f t="shared" si="12"/>
        <v>183.21</v>
      </c>
      <c r="Q101" s="28">
        <f t="shared" si="13"/>
        <v>102.63865546218487</v>
      </c>
      <c r="R101" s="79"/>
    </row>
    <row r="102" spans="1:18" x14ac:dyDescent="0.3">
      <c r="A102" s="2">
        <v>97</v>
      </c>
      <c r="B102" s="8" t="s">
        <v>267</v>
      </c>
      <c r="C102" s="9">
        <v>2500</v>
      </c>
      <c r="D102" s="10" t="s">
        <v>95</v>
      </c>
      <c r="E102" s="6" t="s">
        <v>201</v>
      </c>
      <c r="F102" s="53">
        <v>212.19</v>
      </c>
      <c r="G102" s="53">
        <v>0</v>
      </c>
      <c r="H102" s="51">
        <f t="shared" si="8"/>
        <v>212.19</v>
      </c>
      <c r="I102" s="28">
        <f t="shared" si="14"/>
        <v>84.876000000000005</v>
      </c>
      <c r="J102" s="53">
        <v>271.81</v>
      </c>
      <c r="K102" s="54">
        <v>0</v>
      </c>
      <c r="L102" s="74">
        <f t="shared" si="10"/>
        <v>271.81</v>
      </c>
      <c r="M102" s="28">
        <f t="shared" si="15"/>
        <v>108.724</v>
      </c>
      <c r="N102" s="54">
        <v>294.23</v>
      </c>
      <c r="O102" s="53">
        <v>0</v>
      </c>
      <c r="P102" s="68">
        <f t="shared" si="12"/>
        <v>294.23</v>
      </c>
      <c r="Q102" s="28">
        <f t="shared" si="13"/>
        <v>117.69199999999999</v>
      </c>
      <c r="R102" s="79"/>
    </row>
    <row r="103" spans="1:18" x14ac:dyDescent="0.3">
      <c r="A103" s="7">
        <v>98</v>
      </c>
      <c r="B103" s="8" t="s">
        <v>97</v>
      </c>
      <c r="C103" s="9">
        <v>956</v>
      </c>
      <c r="D103" s="10" t="s">
        <v>95</v>
      </c>
      <c r="E103" s="6" t="s">
        <v>201</v>
      </c>
      <c r="F103" s="54">
        <v>57.87</v>
      </c>
      <c r="G103" s="54">
        <v>0</v>
      </c>
      <c r="H103" s="51">
        <f t="shared" si="8"/>
        <v>57.87</v>
      </c>
      <c r="I103" s="28">
        <f t="shared" si="14"/>
        <v>60.53347280334728</v>
      </c>
      <c r="J103" s="54">
        <v>61.83</v>
      </c>
      <c r="K103" s="54">
        <v>0</v>
      </c>
      <c r="L103" s="74">
        <f t="shared" si="10"/>
        <v>61.83</v>
      </c>
      <c r="M103" s="28">
        <f t="shared" si="15"/>
        <v>64.675732217573227</v>
      </c>
      <c r="N103" s="54">
        <v>63.51</v>
      </c>
      <c r="O103" s="53">
        <v>0</v>
      </c>
      <c r="P103" s="68">
        <f t="shared" si="12"/>
        <v>63.51</v>
      </c>
      <c r="Q103" s="28">
        <f t="shared" si="13"/>
        <v>66.43305439330544</v>
      </c>
      <c r="R103" s="79"/>
    </row>
    <row r="104" spans="1:18" x14ac:dyDescent="0.3">
      <c r="A104" s="2">
        <v>99</v>
      </c>
      <c r="B104" s="8" t="s">
        <v>98</v>
      </c>
      <c r="C104" s="9">
        <v>7719</v>
      </c>
      <c r="D104" s="10" t="s">
        <v>95</v>
      </c>
      <c r="E104" s="6" t="s">
        <v>201</v>
      </c>
      <c r="F104" s="54">
        <v>529.29999999999995</v>
      </c>
      <c r="G104" s="54">
        <v>0</v>
      </c>
      <c r="H104" s="51">
        <f t="shared" si="8"/>
        <v>529.29999999999995</v>
      </c>
      <c r="I104" s="28">
        <f t="shared" si="14"/>
        <v>68.571058427257412</v>
      </c>
      <c r="J104" s="54">
        <v>564.03</v>
      </c>
      <c r="K104" s="54">
        <v>0</v>
      </c>
      <c r="L104" s="74">
        <f t="shared" si="10"/>
        <v>564.03</v>
      </c>
      <c r="M104" s="28">
        <f t="shared" si="15"/>
        <v>73.07034589972794</v>
      </c>
      <c r="N104" s="54">
        <v>436.9</v>
      </c>
      <c r="O104" s="53">
        <v>0</v>
      </c>
      <c r="P104" s="68">
        <f t="shared" si="12"/>
        <v>436.9</v>
      </c>
      <c r="Q104" s="28">
        <f t="shared" si="13"/>
        <v>56.60059593211556</v>
      </c>
      <c r="R104" s="79"/>
    </row>
    <row r="105" spans="1:18" x14ac:dyDescent="0.3">
      <c r="A105" s="7">
        <v>100</v>
      </c>
      <c r="B105" s="8" t="s">
        <v>99</v>
      </c>
      <c r="C105" s="9">
        <v>600</v>
      </c>
      <c r="D105" s="10" t="s">
        <v>95</v>
      </c>
      <c r="E105" s="6" t="s">
        <v>201</v>
      </c>
      <c r="F105" s="53">
        <v>84.52</v>
      </c>
      <c r="G105" s="53">
        <v>0</v>
      </c>
      <c r="H105" s="51">
        <f t="shared" si="8"/>
        <v>84.52</v>
      </c>
      <c r="I105" s="28">
        <f t="shared" si="14"/>
        <v>140.86666666666667</v>
      </c>
      <c r="J105" s="53">
        <v>100.74</v>
      </c>
      <c r="K105" s="54">
        <v>0</v>
      </c>
      <c r="L105" s="74">
        <f t="shared" si="10"/>
        <v>100.74</v>
      </c>
      <c r="M105" s="28">
        <f t="shared" si="15"/>
        <v>167.9</v>
      </c>
      <c r="N105" s="54">
        <v>113.9</v>
      </c>
      <c r="O105" s="53">
        <v>0</v>
      </c>
      <c r="P105" s="68">
        <f t="shared" si="12"/>
        <v>113.9</v>
      </c>
      <c r="Q105" s="28">
        <f t="shared" si="13"/>
        <v>189.83333333333334</v>
      </c>
      <c r="R105" s="79"/>
    </row>
    <row r="106" spans="1:18" x14ac:dyDescent="0.3">
      <c r="A106" s="2">
        <v>101</v>
      </c>
      <c r="B106" s="8" t="s">
        <v>241</v>
      </c>
      <c r="C106" s="9">
        <v>3046</v>
      </c>
      <c r="D106" s="10" t="s">
        <v>199</v>
      </c>
      <c r="E106" s="6" t="s">
        <v>201</v>
      </c>
      <c r="F106" s="54"/>
      <c r="G106" s="54"/>
      <c r="H106" s="51">
        <v>122.21</v>
      </c>
      <c r="I106" s="28">
        <f t="shared" si="14"/>
        <v>40.121470781352592</v>
      </c>
      <c r="J106" s="54">
        <v>111.79000000000008</v>
      </c>
      <c r="K106" s="54">
        <v>0</v>
      </c>
      <c r="L106" s="74">
        <v>111.79000000000008</v>
      </c>
      <c r="M106" s="28">
        <f t="shared" si="15"/>
        <v>36.700590938936337</v>
      </c>
      <c r="N106" s="54">
        <v>112.41</v>
      </c>
      <c r="O106" s="53">
        <v>0</v>
      </c>
      <c r="P106" s="68">
        <f t="shared" si="12"/>
        <v>112.41</v>
      </c>
      <c r="Q106" s="28">
        <f t="shared" si="13"/>
        <v>36.904136572554172</v>
      </c>
      <c r="R106" s="79"/>
    </row>
    <row r="107" spans="1:18" x14ac:dyDescent="0.3">
      <c r="A107" s="7">
        <v>102</v>
      </c>
      <c r="B107" s="8" t="s">
        <v>242</v>
      </c>
      <c r="C107" s="9">
        <v>3045.72</v>
      </c>
      <c r="D107" s="10" t="s">
        <v>199</v>
      </c>
      <c r="E107" s="6" t="s">
        <v>201</v>
      </c>
      <c r="F107" s="54"/>
      <c r="G107" s="54"/>
      <c r="H107" s="51">
        <v>40.75</v>
      </c>
      <c r="I107" s="28">
        <f t="shared" si="14"/>
        <v>13.379430807822125</v>
      </c>
      <c r="J107" s="54">
        <v>28.779999999999973</v>
      </c>
      <c r="K107" s="54">
        <v>0</v>
      </c>
      <c r="L107" s="74">
        <v>28.779999999999973</v>
      </c>
      <c r="M107" s="28">
        <f t="shared" si="15"/>
        <v>9.4493256110213579</v>
      </c>
      <c r="N107" s="54">
        <v>33.42</v>
      </c>
      <c r="O107" s="53">
        <v>0</v>
      </c>
      <c r="P107" s="68">
        <f t="shared" si="12"/>
        <v>33.42</v>
      </c>
      <c r="Q107" s="28">
        <f t="shared" si="13"/>
        <v>10.972774910366022</v>
      </c>
      <c r="R107" s="79"/>
    </row>
    <row r="108" spans="1:18" x14ac:dyDescent="0.3">
      <c r="A108" s="2">
        <v>103</v>
      </c>
      <c r="B108" s="8" t="s">
        <v>243</v>
      </c>
      <c r="C108" s="30">
        <v>205</v>
      </c>
      <c r="D108" s="10" t="s">
        <v>95</v>
      </c>
      <c r="E108" s="6" t="s">
        <v>201</v>
      </c>
      <c r="F108" s="54"/>
      <c r="G108" s="54"/>
      <c r="H108" s="51">
        <v>17.68</v>
      </c>
      <c r="I108" s="28">
        <f t="shared" si="14"/>
        <v>86.243902439024396</v>
      </c>
      <c r="J108" s="54">
        <v>20</v>
      </c>
      <c r="K108" s="54">
        <v>0</v>
      </c>
      <c r="L108" s="74">
        <v>20</v>
      </c>
      <c r="M108" s="28">
        <f t="shared" si="15"/>
        <v>97.560975609756099</v>
      </c>
      <c r="N108" s="54">
        <v>19.45</v>
      </c>
      <c r="O108" s="53">
        <v>0</v>
      </c>
      <c r="P108" s="68">
        <f t="shared" si="12"/>
        <v>19.45</v>
      </c>
      <c r="Q108" s="28">
        <f t="shared" si="13"/>
        <v>94.878048780487802</v>
      </c>
      <c r="R108" s="79"/>
    </row>
    <row r="109" spans="1:18" x14ac:dyDescent="0.3">
      <c r="A109" s="7">
        <v>104</v>
      </c>
      <c r="B109" s="8" t="s">
        <v>244</v>
      </c>
      <c r="C109" s="9">
        <v>2977.5</v>
      </c>
      <c r="D109" s="10" t="s">
        <v>199</v>
      </c>
      <c r="E109" s="6" t="s">
        <v>201</v>
      </c>
      <c r="F109" s="54"/>
      <c r="G109" s="54"/>
      <c r="H109" s="51">
        <v>273.48</v>
      </c>
      <c r="I109" s="28">
        <f t="shared" si="14"/>
        <v>91.848866498740549</v>
      </c>
      <c r="J109" s="54">
        <v>265.52999999999975</v>
      </c>
      <c r="K109" s="54">
        <v>0</v>
      </c>
      <c r="L109" s="74">
        <v>265.52999999999975</v>
      </c>
      <c r="M109" s="28">
        <f t="shared" si="15"/>
        <v>89.178841309823596</v>
      </c>
      <c r="N109" s="54">
        <v>266.20999999999998</v>
      </c>
      <c r="O109" s="53">
        <v>0</v>
      </c>
      <c r="P109" s="68">
        <f t="shared" si="12"/>
        <v>266.20999999999998</v>
      </c>
      <c r="Q109" s="28">
        <f t="shared" si="13"/>
        <v>89.407220822837957</v>
      </c>
      <c r="R109" s="79"/>
    </row>
    <row r="110" spans="1:18" x14ac:dyDescent="0.3">
      <c r="A110" s="2">
        <v>105</v>
      </c>
      <c r="B110" s="8" t="s">
        <v>245</v>
      </c>
      <c r="C110" s="9">
        <v>150</v>
      </c>
      <c r="D110" s="10" t="s">
        <v>95</v>
      </c>
      <c r="E110" s="6" t="s">
        <v>201</v>
      </c>
      <c r="F110" s="54"/>
      <c r="G110" s="54"/>
      <c r="H110" s="51">
        <v>29.73</v>
      </c>
      <c r="I110" s="28">
        <f t="shared" si="14"/>
        <v>198.2</v>
      </c>
      <c r="J110" s="54">
        <v>30.009999999999991</v>
      </c>
      <c r="K110" s="54">
        <v>0</v>
      </c>
      <c r="L110" s="74">
        <v>30.009999999999991</v>
      </c>
      <c r="M110" s="28">
        <f t="shared" si="15"/>
        <v>200.06666666666661</v>
      </c>
      <c r="N110" s="54">
        <v>31.66</v>
      </c>
      <c r="O110" s="53">
        <v>0</v>
      </c>
      <c r="P110" s="68">
        <f t="shared" si="12"/>
        <v>31.66</v>
      </c>
      <c r="Q110" s="28">
        <f t="shared" si="13"/>
        <v>211.06666666666666</v>
      </c>
      <c r="R110" s="79"/>
    </row>
    <row r="111" spans="1:18" x14ac:dyDescent="0.3">
      <c r="A111" s="7">
        <v>106</v>
      </c>
      <c r="B111" s="8" t="s">
        <v>246</v>
      </c>
      <c r="C111" s="9">
        <v>3500</v>
      </c>
      <c r="D111" s="10" t="s">
        <v>199</v>
      </c>
      <c r="E111" s="6" t="s">
        <v>201</v>
      </c>
      <c r="F111" s="54"/>
      <c r="G111" s="54"/>
      <c r="H111" s="51">
        <v>212.27</v>
      </c>
      <c r="I111" s="28">
        <f t="shared" si="14"/>
        <v>60.648571428571429</v>
      </c>
      <c r="J111" s="54">
        <v>207.96000000000004</v>
      </c>
      <c r="K111" s="54">
        <v>0</v>
      </c>
      <c r="L111" s="74">
        <v>207.96000000000004</v>
      </c>
      <c r="M111" s="28">
        <f t="shared" si="15"/>
        <v>59.417142857142863</v>
      </c>
      <c r="N111" s="54">
        <v>207.95</v>
      </c>
      <c r="O111" s="53">
        <v>0</v>
      </c>
      <c r="P111" s="68">
        <f t="shared" si="12"/>
        <v>207.95</v>
      </c>
      <c r="Q111" s="28">
        <f t="shared" si="13"/>
        <v>59.414285714285711</v>
      </c>
      <c r="R111" s="79"/>
    </row>
    <row r="112" spans="1:18" x14ac:dyDescent="0.3">
      <c r="A112" s="2">
        <v>107</v>
      </c>
      <c r="B112" s="8" t="s">
        <v>247</v>
      </c>
      <c r="C112" s="30">
        <v>526</v>
      </c>
      <c r="D112" s="10" t="s">
        <v>199</v>
      </c>
      <c r="E112" s="6" t="s">
        <v>201</v>
      </c>
      <c r="F112" s="54"/>
      <c r="G112" s="54"/>
      <c r="H112" s="51">
        <v>20.309999999999999</v>
      </c>
      <c r="I112" s="28">
        <f t="shared" si="14"/>
        <v>38.612167300380229</v>
      </c>
      <c r="J112" s="54">
        <v>31.990000000000009</v>
      </c>
      <c r="K112" s="54">
        <v>0</v>
      </c>
      <c r="L112" s="74">
        <v>31.990000000000009</v>
      </c>
      <c r="M112" s="28">
        <f t="shared" si="15"/>
        <v>60.817490494296592</v>
      </c>
      <c r="N112" s="54">
        <v>50.5</v>
      </c>
      <c r="O112" s="53">
        <v>0</v>
      </c>
      <c r="P112" s="68">
        <f t="shared" si="12"/>
        <v>50.5</v>
      </c>
      <c r="Q112" s="28">
        <f t="shared" si="13"/>
        <v>96.00760456273764</v>
      </c>
      <c r="R112" s="79"/>
    </row>
    <row r="113" spans="1:18" x14ac:dyDescent="0.3">
      <c r="A113" s="7">
        <v>108</v>
      </c>
      <c r="B113" s="8" t="s">
        <v>248</v>
      </c>
      <c r="C113" s="9">
        <v>381.6</v>
      </c>
      <c r="D113" s="10" t="s">
        <v>95</v>
      </c>
      <c r="E113" s="6" t="s">
        <v>201</v>
      </c>
      <c r="F113" s="54"/>
      <c r="G113" s="54"/>
      <c r="H113" s="51">
        <v>86.32</v>
      </c>
      <c r="I113" s="28">
        <f t="shared" si="14"/>
        <v>226.2054507337526</v>
      </c>
      <c r="J113" s="54">
        <v>86.909999999999854</v>
      </c>
      <c r="K113" s="54">
        <v>0</v>
      </c>
      <c r="L113" s="74">
        <v>86.909999999999854</v>
      </c>
      <c r="M113" s="28">
        <f t="shared" si="15"/>
        <v>227.75157232704362</v>
      </c>
      <c r="N113" s="54">
        <v>90.55</v>
      </c>
      <c r="O113" s="53">
        <v>0</v>
      </c>
      <c r="P113" s="68">
        <f t="shared" si="12"/>
        <v>90.55</v>
      </c>
      <c r="Q113" s="28">
        <f t="shared" si="13"/>
        <v>237.29035639412996</v>
      </c>
      <c r="R113" s="79"/>
    </row>
    <row r="114" spans="1:18" x14ac:dyDescent="0.3">
      <c r="A114" s="2">
        <v>109</v>
      </c>
      <c r="B114" s="8" t="s">
        <v>249</v>
      </c>
      <c r="C114" s="9">
        <v>5896</v>
      </c>
      <c r="D114" s="10" t="s">
        <v>199</v>
      </c>
      <c r="E114" s="6" t="s">
        <v>201</v>
      </c>
      <c r="F114" s="54"/>
      <c r="G114" s="54"/>
      <c r="H114" s="51">
        <v>355.68</v>
      </c>
      <c r="I114" s="28">
        <f t="shared" si="14"/>
        <v>60.325644504748979</v>
      </c>
      <c r="J114" s="54">
        <v>395.93000000000029</v>
      </c>
      <c r="K114" s="54">
        <v>0</v>
      </c>
      <c r="L114" s="74">
        <v>395.93000000000029</v>
      </c>
      <c r="M114" s="28">
        <f t="shared" si="15"/>
        <v>67.152306648575362</v>
      </c>
      <c r="N114" s="54">
        <v>402.48</v>
      </c>
      <c r="O114" s="53">
        <v>0</v>
      </c>
      <c r="P114" s="68">
        <f t="shared" si="12"/>
        <v>402.48</v>
      </c>
      <c r="Q114" s="28">
        <f t="shared" si="13"/>
        <v>68.263229308005421</v>
      </c>
      <c r="R114" s="79"/>
    </row>
    <row r="115" spans="1:18" x14ac:dyDescent="0.3">
      <c r="A115" s="7">
        <v>110</v>
      </c>
      <c r="B115" s="8" t="s">
        <v>100</v>
      </c>
      <c r="C115" s="9">
        <v>550</v>
      </c>
      <c r="D115" s="10" t="s">
        <v>95</v>
      </c>
      <c r="E115" s="6" t="s">
        <v>201</v>
      </c>
      <c r="F115" s="53"/>
      <c r="G115" s="53"/>
      <c r="H115" s="51">
        <v>64.88</v>
      </c>
      <c r="I115" s="28">
        <f t="shared" si="14"/>
        <v>117.96363636363635</v>
      </c>
      <c r="J115" s="53">
        <v>33.799999999999955</v>
      </c>
      <c r="K115" s="54">
        <v>0</v>
      </c>
      <c r="L115" s="74">
        <v>33.799999999999955</v>
      </c>
      <c r="M115" s="28">
        <f t="shared" si="15"/>
        <v>61.454545454545375</v>
      </c>
      <c r="N115" s="54">
        <v>30.37</v>
      </c>
      <c r="O115" s="53">
        <v>0</v>
      </c>
      <c r="P115" s="68">
        <f t="shared" si="12"/>
        <v>30.37</v>
      </c>
      <c r="Q115" s="28">
        <f t="shared" si="13"/>
        <v>55.218181818181819</v>
      </c>
      <c r="R115" s="79"/>
    </row>
    <row r="116" spans="1:18" x14ac:dyDescent="0.3">
      <c r="A116" s="2">
        <v>111</v>
      </c>
      <c r="B116" s="8" t="s">
        <v>101</v>
      </c>
      <c r="C116" s="9">
        <v>120</v>
      </c>
      <c r="D116" s="10" t="s">
        <v>95</v>
      </c>
      <c r="E116" s="6" t="s">
        <v>201</v>
      </c>
      <c r="F116" s="54">
        <v>7.07</v>
      </c>
      <c r="G116" s="54">
        <v>0</v>
      </c>
      <c r="H116" s="51">
        <f t="shared" si="8"/>
        <v>7.07</v>
      </c>
      <c r="I116" s="28">
        <f t="shared" si="14"/>
        <v>58.916666666666664</v>
      </c>
      <c r="J116" s="54">
        <v>11.18</v>
      </c>
      <c r="K116" s="54">
        <v>0</v>
      </c>
      <c r="L116" s="74">
        <f t="shared" si="10"/>
        <v>11.18</v>
      </c>
      <c r="M116" s="28">
        <f t="shared" si="15"/>
        <v>93.166666666666671</v>
      </c>
      <c r="N116" s="54">
        <v>22.82</v>
      </c>
      <c r="O116" s="53">
        <v>0</v>
      </c>
      <c r="P116" s="68">
        <f t="shared" si="12"/>
        <v>22.82</v>
      </c>
      <c r="Q116" s="28">
        <f t="shared" si="13"/>
        <v>190.16666666666666</v>
      </c>
      <c r="R116" s="79"/>
    </row>
    <row r="117" spans="1:18" x14ac:dyDescent="0.3">
      <c r="A117" s="7">
        <v>112</v>
      </c>
      <c r="B117" s="8" t="s">
        <v>214</v>
      </c>
      <c r="C117" s="9">
        <v>3594.5</v>
      </c>
      <c r="D117" s="10" t="s">
        <v>95</v>
      </c>
      <c r="E117" s="6" t="s">
        <v>201</v>
      </c>
      <c r="F117" s="54"/>
      <c r="G117" s="54"/>
      <c r="H117" s="51">
        <v>90.15</v>
      </c>
      <c r="I117" s="28">
        <f t="shared" si="14"/>
        <v>25.079983307831409</v>
      </c>
      <c r="J117" s="54">
        <v>76.95</v>
      </c>
      <c r="K117" s="54">
        <v>0</v>
      </c>
      <c r="L117" s="74">
        <v>76.95</v>
      </c>
      <c r="M117" s="28">
        <f t="shared" si="15"/>
        <v>21.4077062178328</v>
      </c>
      <c r="N117" s="54">
        <v>88.75</v>
      </c>
      <c r="O117" s="53">
        <v>0</v>
      </c>
      <c r="P117" s="68">
        <f t="shared" si="12"/>
        <v>88.75</v>
      </c>
      <c r="Q117" s="28">
        <f t="shared" si="13"/>
        <v>24.690499374043679</v>
      </c>
      <c r="R117" s="79"/>
    </row>
    <row r="118" spans="1:18" x14ac:dyDescent="0.3">
      <c r="A118" s="2">
        <v>113</v>
      </c>
      <c r="B118" s="8" t="s">
        <v>93</v>
      </c>
      <c r="C118" s="9">
        <v>170.5</v>
      </c>
      <c r="D118" s="10" t="s">
        <v>95</v>
      </c>
      <c r="E118" s="6" t="s">
        <v>201</v>
      </c>
      <c r="F118" s="54">
        <v>11.9</v>
      </c>
      <c r="G118" s="54">
        <v>0</v>
      </c>
      <c r="H118" s="51">
        <f t="shared" si="8"/>
        <v>11.9</v>
      </c>
      <c r="I118" s="28">
        <f t="shared" si="14"/>
        <v>69.794721407624635</v>
      </c>
      <c r="J118" s="54">
        <v>8.17</v>
      </c>
      <c r="K118" s="54">
        <v>0</v>
      </c>
      <c r="L118" s="74">
        <f t="shared" si="10"/>
        <v>8.17</v>
      </c>
      <c r="M118" s="28">
        <f t="shared" si="15"/>
        <v>47.91788856304985</v>
      </c>
      <c r="N118" s="54">
        <v>13.85</v>
      </c>
      <c r="O118" s="53">
        <v>0</v>
      </c>
      <c r="P118" s="68">
        <f t="shared" si="12"/>
        <v>13.85</v>
      </c>
      <c r="Q118" s="28">
        <f t="shared" si="13"/>
        <v>81.231671554252202</v>
      </c>
      <c r="R118" s="79"/>
    </row>
    <row r="119" spans="1:18" s="119" customFormat="1" x14ac:dyDescent="0.3">
      <c r="A119" s="105">
        <v>114</v>
      </c>
      <c r="B119" s="115" t="s">
        <v>299</v>
      </c>
      <c r="C119" s="116">
        <v>1270</v>
      </c>
      <c r="D119" s="117" t="s">
        <v>95</v>
      </c>
      <c r="E119" s="109" t="s">
        <v>201</v>
      </c>
      <c r="F119" s="113"/>
      <c r="G119" s="113"/>
      <c r="H119" s="111">
        <v>80.849999999999994</v>
      </c>
      <c r="I119" s="112">
        <f t="shared" si="14"/>
        <v>63.661417322834644</v>
      </c>
      <c r="J119" s="113">
        <v>117.39999999999999</v>
      </c>
      <c r="K119" s="113">
        <v>0</v>
      </c>
      <c r="L119" s="112">
        <v>117.39999999999999</v>
      </c>
      <c r="M119" s="112">
        <f t="shared" si="15"/>
        <v>92.440944881889749</v>
      </c>
      <c r="N119" s="113">
        <v>0</v>
      </c>
      <c r="O119" s="114">
        <v>0</v>
      </c>
      <c r="P119" s="112">
        <f t="shared" si="12"/>
        <v>0</v>
      </c>
      <c r="Q119" s="112">
        <f t="shared" si="13"/>
        <v>0</v>
      </c>
      <c r="R119" s="118"/>
    </row>
    <row r="120" spans="1:18" s="119" customFormat="1" x14ac:dyDescent="0.3">
      <c r="A120" s="120">
        <v>115</v>
      </c>
      <c r="B120" s="115" t="s">
        <v>215</v>
      </c>
      <c r="C120" s="116">
        <v>190.3</v>
      </c>
      <c r="D120" s="117" t="s">
        <v>95</v>
      </c>
      <c r="E120" s="109" t="s">
        <v>201</v>
      </c>
      <c r="F120" s="113"/>
      <c r="G120" s="113"/>
      <c r="H120" s="111">
        <v>7.7</v>
      </c>
      <c r="I120" s="112">
        <f t="shared" si="14"/>
        <v>40.462427745664741</v>
      </c>
      <c r="J120" s="113">
        <v>10.489999999999998</v>
      </c>
      <c r="K120" s="113">
        <v>0</v>
      </c>
      <c r="L120" s="112">
        <v>10.489999999999998</v>
      </c>
      <c r="M120" s="112">
        <f t="shared" si="15"/>
        <v>55.123489227535458</v>
      </c>
      <c r="N120" s="113">
        <v>15.6</v>
      </c>
      <c r="O120" s="114">
        <v>0</v>
      </c>
      <c r="P120" s="112">
        <f t="shared" si="12"/>
        <v>15.6</v>
      </c>
      <c r="Q120" s="112">
        <f t="shared" si="13"/>
        <v>81.975827640567516</v>
      </c>
      <c r="R120" s="118"/>
    </row>
    <row r="121" spans="1:18" s="119" customFormat="1" x14ac:dyDescent="0.3">
      <c r="A121" s="105">
        <v>116</v>
      </c>
      <c r="B121" s="115" t="s">
        <v>216</v>
      </c>
      <c r="C121" s="116">
        <v>2835</v>
      </c>
      <c r="D121" s="117" t="s">
        <v>95</v>
      </c>
      <c r="E121" s="109" t="s">
        <v>201</v>
      </c>
      <c r="F121" s="113"/>
      <c r="G121" s="113"/>
      <c r="H121" s="111">
        <v>29.22</v>
      </c>
      <c r="I121" s="112">
        <f t="shared" si="14"/>
        <v>10.306878306878307</v>
      </c>
      <c r="J121" s="113">
        <v>93.110000000000014</v>
      </c>
      <c r="K121" s="113">
        <v>0</v>
      </c>
      <c r="L121" s="112">
        <v>93.110000000000014</v>
      </c>
      <c r="M121" s="112">
        <f t="shared" si="15"/>
        <v>32.843033509700184</v>
      </c>
      <c r="N121" s="113">
        <v>92.74</v>
      </c>
      <c r="O121" s="114">
        <v>0</v>
      </c>
      <c r="P121" s="112">
        <f t="shared" si="12"/>
        <v>92.74</v>
      </c>
      <c r="Q121" s="112">
        <f t="shared" si="13"/>
        <v>32.71252204585538</v>
      </c>
      <c r="R121" s="118"/>
    </row>
    <row r="122" spans="1:18" s="119" customFormat="1" x14ac:dyDescent="0.3">
      <c r="A122" s="120">
        <v>117</v>
      </c>
      <c r="B122" s="115" t="s">
        <v>268</v>
      </c>
      <c r="C122" s="116">
        <v>3407</v>
      </c>
      <c r="D122" s="117" t="s">
        <v>95</v>
      </c>
      <c r="E122" s="109" t="s">
        <v>201</v>
      </c>
      <c r="F122" s="113"/>
      <c r="G122" s="113"/>
      <c r="H122" s="111">
        <v>287.88</v>
      </c>
      <c r="I122" s="112">
        <f t="shared" si="14"/>
        <v>84.496624596419139</v>
      </c>
      <c r="J122" s="113">
        <v>244.21999999999935</v>
      </c>
      <c r="K122" s="113">
        <v>0</v>
      </c>
      <c r="L122" s="112">
        <v>244.21999999999935</v>
      </c>
      <c r="M122" s="112">
        <f t="shared" si="15"/>
        <v>71.681831523334125</v>
      </c>
      <c r="N122" s="113">
        <v>249.22</v>
      </c>
      <c r="O122" s="114">
        <v>0</v>
      </c>
      <c r="P122" s="112">
        <f t="shared" si="12"/>
        <v>249.22</v>
      </c>
      <c r="Q122" s="112">
        <f t="shared" si="13"/>
        <v>73.14939829762254</v>
      </c>
      <c r="R122" s="118"/>
    </row>
    <row r="123" spans="1:18" s="119" customFormat="1" x14ac:dyDescent="0.3">
      <c r="A123" s="105">
        <v>118</v>
      </c>
      <c r="B123" s="115" t="s">
        <v>297</v>
      </c>
      <c r="C123" s="116">
        <v>5606</v>
      </c>
      <c r="D123" s="117" t="s">
        <v>95</v>
      </c>
      <c r="E123" s="109" t="s">
        <v>201</v>
      </c>
      <c r="F123" s="113">
        <v>90</v>
      </c>
      <c r="G123" s="113">
        <v>0</v>
      </c>
      <c r="H123" s="111">
        <f t="shared" si="8"/>
        <v>90</v>
      </c>
      <c r="I123" s="112">
        <f t="shared" si="14"/>
        <v>16.054227613271493</v>
      </c>
      <c r="J123" s="113">
        <v>95.72</v>
      </c>
      <c r="K123" s="113">
        <v>0</v>
      </c>
      <c r="L123" s="112">
        <f t="shared" si="10"/>
        <v>95.72</v>
      </c>
      <c r="M123" s="112">
        <f t="shared" si="15"/>
        <v>17.074562968248305</v>
      </c>
      <c r="N123" s="113">
        <v>0</v>
      </c>
      <c r="O123" s="114">
        <v>0</v>
      </c>
      <c r="P123" s="112">
        <f t="shared" si="12"/>
        <v>0</v>
      </c>
      <c r="Q123" s="112">
        <f t="shared" si="13"/>
        <v>0</v>
      </c>
      <c r="R123" s="118"/>
    </row>
    <row r="124" spans="1:18" s="119" customFormat="1" x14ac:dyDescent="0.3">
      <c r="A124" s="120">
        <v>119</v>
      </c>
      <c r="B124" s="115" t="s">
        <v>298</v>
      </c>
      <c r="C124" s="116">
        <v>1892</v>
      </c>
      <c r="D124" s="117" t="s">
        <v>95</v>
      </c>
      <c r="E124" s="109" t="s">
        <v>201</v>
      </c>
      <c r="F124" s="113"/>
      <c r="G124" s="113"/>
      <c r="H124" s="111">
        <v>179.19</v>
      </c>
      <c r="I124" s="112">
        <f t="shared" si="14"/>
        <v>94.70930232558139</v>
      </c>
      <c r="J124" s="113">
        <v>214.15999999999985</v>
      </c>
      <c r="K124" s="113">
        <v>0</v>
      </c>
      <c r="L124" s="112">
        <v>214.15999999999985</v>
      </c>
      <c r="M124" s="112">
        <f t="shared" si="15"/>
        <v>113.19238900634242</v>
      </c>
      <c r="N124" s="113">
        <v>0</v>
      </c>
      <c r="O124" s="114">
        <v>0</v>
      </c>
      <c r="P124" s="112">
        <f t="shared" si="12"/>
        <v>0</v>
      </c>
      <c r="Q124" s="112">
        <f t="shared" si="13"/>
        <v>0</v>
      </c>
      <c r="R124" s="118"/>
    </row>
    <row r="125" spans="1:18" s="119" customFormat="1" x14ac:dyDescent="0.3">
      <c r="A125" s="105">
        <v>120</v>
      </c>
      <c r="B125" s="115" t="s">
        <v>266</v>
      </c>
      <c r="C125" s="116">
        <v>437</v>
      </c>
      <c r="D125" s="117" t="s">
        <v>95</v>
      </c>
      <c r="E125" s="109" t="s">
        <v>201</v>
      </c>
      <c r="F125" s="114"/>
      <c r="G125" s="114"/>
      <c r="H125" s="111">
        <v>90</v>
      </c>
      <c r="I125" s="112">
        <f t="shared" si="14"/>
        <v>205.94965675057207</v>
      </c>
      <c r="J125" s="114">
        <v>95.720000000000027</v>
      </c>
      <c r="K125" s="113">
        <v>0</v>
      </c>
      <c r="L125" s="112">
        <v>95.720000000000027</v>
      </c>
      <c r="M125" s="112">
        <f t="shared" si="15"/>
        <v>219.03890160183073</v>
      </c>
      <c r="N125" s="113">
        <v>82.74</v>
      </c>
      <c r="O125" s="114">
        <v>0</v>
      </c>
      <c r="P125" s="112">
        <f t="shared" si="12"/>
        <v>82.74</v>
      </c>
      <c r="Q125" s="112">
        <f t="shared" si="13"/>
        <v>189.33638443935928</v>
      </c>
      <c r="R125" s="118"/>
    </row>
    <row r="126" spans="1:18" x14ac:dyDescent="0.3">
      <c r="A126" s="2">
        <v>121</v>
      </c>
      <c r="B126" s="8" t="s">
        <v>217</v>
      </c>
      <c r="C126" s="9">
        <v>2041.4</v>
      </c>
      <c r="D126" s="10" t="s">
        <v>95</v>
      </c>
      <c r="E126" s="6" t="s">
        <v>201</v>
      </c>
      <c r="F126" s="53"/>
      <c r="G126" s="53"/>
      <c r="H126" s="51">
        <v>255.01</v>
      </c>
      <c r="I126" s="28">
        <f t="shared" si="14"/>
        <v>124.91917311648868</v>
      </c>
      <c r="J126" s="53">
        <v>255.31000000000017</v>
      </c>
      <c r="K126" s="54">
        <v>0</v>
      </c>
      <c r="L126" s="74">
        <v>255.31000000000017</v>
      </c>
      <c r="M126" s="28">
        <f t="shared" si="15"/>
        <v>125.06613108650934</v>
      </c>
      <c r="N126" s="54">
        <v>265.39999999999998</v>
      </c>
      <c r="O126" s="53">
        <v>0</v>
      </c>
      <c r="P126" s="68">
        <f t="shared" si="12"/>
        <v>265.39999999999998</v>
      </c>
      <c r="Q126" s="28">
        <f t="shared" si="13"/>
        <v>130.00881747820122</v>
      </c>
      <c r="R126" s="79"/>
    </row>
    <row r="127" spans="1:18" x14ac:dyDescent="0.3">
      <c r="A127" s="7">
        <v>122</v>
      </c>
      <c r="B127" s="8" t="s">
        <v>294</v>
      </c>
      <c r="C127" s="9">
        <v>1022.5</v>
      </c>
      <c r="D127" s="10" t="s">
        <v>95</v>
      </c>
      <c r="E127" s="6" t="s">
        <v>201</v>
      </c>
      <c r="F127" s="53">
        <v>130.37</v>
      </c>
      <c r="G127" s="53">
        <v>0</v>
      </c>
      <c r="H127" s="51">
        <f t="shared" si="8"/>
        <v>130.37</v>
      </c>
      <c r="I127" s="28">
        <f t="shared" si="14"/>
        <v>127.50122249388752</v>
      </c>
      <c r="J127" s="53">
        <v>138.86000000000001</v>
      </c>
      <c r="K127" s="54">
        <v>0</v>
      </c>
      <c r="L127" s="74">
        <f t="shared" si="10"/>
        <v>138.86000000000001</v>
      </c>
      <c r="M127" s="28">
        <f t="shared" si="15"/>
        <v>135.8044009779951</v>
      </c>
      <c r="N127" s="54">
        <v>129.03</v>
      </c>
      <c r="O127" s="53">
        <v>0</v>
      </c>
      <c r="P127" s="68">
        <f t="shared" si="12"/>
        <v>129.03</v>
      </c>
      <c r="Q127" s="28">
        <f t="shared" si="13"/>
        <v>126.19070904645477</v>
      </c>
      <c r="R127" s="79"/>
    </row>
    <row r="128" spans="1:18" x14ac:dyDescent="0.3">
      <c r="A128" s="2">
        <v>123</v>
      </c>
      <c r="B128" s="8" t="s">
        <v>218</v>
      </c>
      <c r="C128" s="9">
        <v>160</v>
      </c>
      <c r="D128" s="10" t="s">
        <v>199</v>
      </c>
      <c r="E128" s="6" t="s">
        <v>201</v>
      </c>
      <c r="F128" s="53"/>
      <c r="G128" s="53"/>
      <c r="H128" s="51">
        <v>10.81</v>
      </c>
      <c r="I128" s="28"/>
      <c r="J128" s="53">
        <v>11.549999999999955</v>
      </c>
      <c r="K128" s="54">
        <v>0</v>
      </c>
      <c r="L128" s="74">
        <v>11.549999999999955</v>
      </c>
      <c r="M128" s="28">
        <f t="shared" si="15"/>
        <v>72.187499999999716</v>
      </c>
      <c r="N128" s="54">
        <v>0.11</v>
      </c>
      <c r="O128" s="53">
        <v>0</v>
      </c>
      <c r="P128" s="68">
        <f t="shared" si="12"/>
        <v>0.11</v>
      </c>
      <c r="Q128" s="28">
        <f t="shared" si="13"/>
        <v>0.6875</v>
      </c>
      <c r="R128" s="79"/>
    </row>
    <row r="129" spans="1:18" x14ac:dyDescent="0.3">
      <c r="A129" s="7">
        <v>124</v>
      </c>
      <c r="B129" s="8" t="s">
        <v>198</v>
      </c>
      <c r="C129" s="9">
        <v>175.7</v>
      </c>
      <c r="D129" s="10" t="s">
        <v>199</v>
      </c>
      <c r="E129" s="6" t="s">
        <v>201</v>
      </c>
      <c r="F129" s="54"/>
      <c r="G129" s="54"/>
      <c r="H129" s="51">
        <v>31.58</v>
      </c>
      <c r="I129" s="28"/>
      <c r="J129" s="54">
        <v>30.409999999999968</v>
      </c>
      <c r="K129" s="54">
        <v>0</v>
      </c>
      <c r="L129" s="74">
        <v>30.409999999999968</v>
      </c>
      <c r="M129" s="28">
        <f t="shared" si="15"/>
        <v>173.07911212293664</v>
      </c>
      <c r="N129" s="54">
        <v>32.36</v>
      </c>
      <c r="O129" s="53">
        <v>0</v>
      </c>
      <c r="P129" s="68">
        <f t="shared" si="12"/>
        <v>32.36</v>
      </c>
      <c r="Q129" s="28">
        <f t="shared" si="13"/>
        <v>184.17757541263518</v>
      </c>
      <c r="R129" s="79"/>
    </row>
    <row r="130" spans="1:18" x14ac:dyDescent="0.3">
      <c r="A130" s="2">
        <v>125</v>
      </c>
      <c r="B130" s="8" t="s">
        <v>200</v>
      </c>
      <c r="C130" s="9">
        <v>1688</v>
      </c>
      <c r="D130" s="10" t="s">
        <v>199</v>
      </c>
      <c r="E130" s="6" t="s">
        <v>201</v>
      </c>
      <c r="F130" s="54"/>
      <c r="G130" s="54"/>
      <c r="H130" s="51">
        <v>103.86</v>
      </c>
      <c r="I130" s="28"/>
      <c r="J130" s="54">
        <v>108.34000000000003</v>
      </c>
      <c r="K130" s="54">
        <v>0</v>
      </c>
      <c r="L130" s="74">
        <v>108.34000000000003</v>
      </c>
      <c r="M130" s="28">
        <f t="shared" si="15"/>
        <v>64.182464454976326</v>
      </c>
      <c r="N130" s="54">
        <v>116.67</v>
      </c>
      <c r="O130" s="53">
        <v>0</v>
      </c>
      <c r="P130" s="68">
        <f t="shared" si="12"/>
        <v>116.67</v>
      </c>
      <c r="Q130" s="28">
        <f t="shared" si="13"/>
        <v>69.117298578199055</v>
      </c>
      <c r="R130" s="79"/>
    </row>
    <row r="131" spans="1:18" x14ac:dyDescent="0.3">
      <c r="A131" s="7">
        <v>126</v>
      </c>
      <c r="B131" s="8" t="s">
        <v>102</v>
      </c>
      <c r="C131" s="9">
        <v>600</v>
      </c>
      <c r="D131" s="10" t="s">
        <v>95</v>
      </c>
      <c r="E131" s="6" t="s">
        <v>201</v>
      </c>
      <c r="F131" s="54">
        <v>57.42</v>
      </c>
      <c r="G131" s="54">
        <v>0</v>
      </c>
      <c r="H131" s="51">
        <f t="shared" si="8"/>
        <v>57.42</v>
      </c>
      <c r="I131" s="28">
        <f t="shared" ref="I131:I149" si="16">H131*1000/C131</f>
        <v>95.7</v>
      </c>
      <c r="J131" s="54">
        <v>62.25</v>
      </c>
      <c r="K131" s="54">
        <v>0</v>
      </c>
      <c r="L131" s="74">
        <f t="shared" si="10"/>
        <v>62.25</v>
      </c>
      <c r="M131" s="28">
        <f t="shared" si="15"/>
        <v>103.75</v>
      </c>
      <c r="N131" s="54">
        <v>70.959999999999994</v>
      </c>
      <c r="O131" s="53">
        <v>0</v>
      </c>
      <c r="P131" s="68">
        <f t="shared" si="12"/>
        <v>70.959999999999994</v>
      </c>
      <c r="Q131" s="28">
        <f t="shared" si="13"/>
        <v>118.26666666666667</v>
      </c>
      <c r="R131" s="79"/>
    </row>
    <row r="132" spans="1:18" x14ac:dyDescent="0.3">
      <c r="A132" s="2">
        <v>127</v>
      </c>
      <c r="B132" s="8" t="s">
        <v>75</v>
      </c>
      <c r="C132" s="9">
        <v>400</v>
      </c>
      <c r="D132" s="10" t="s">
        <v>95</v>
      </c>
      <c r="E132" s="6" t="s">
        <v>201</v>
      </c>
      <c r="F132" s="54">
        <v>0</v>
      </c>
      <c r="G132" s="54">
        <v>0</v>
      </c>
      <c r="H132" s="51">
        <f t="shared" si="8"/>
        <v>0</v>
      </c>
      <c r="I132" s="28">
        <f t="shared" si="16"/>
        <v>0</v>
      </c>
      <c r="J132" s="54">
        <v>0</v>
      </c>
      <c r="K132" s="54">
        <v>0</v>
      </c>
      <c r="L132" s="74">
        <f t="shared" si="10"/>
        <v>0</v>
      </c>
      <c r="M132" s="28">
        <f t="shared" si="15"/>
        <v>0</v>
      </c>
      <c r="N132" s="54">
        <v>244.36</v>
      </c>
      <c r="O132" s="53">
        <v>0</v>
      </c>
      <c r="P132" s="68">
        <f t="shared" si="12"/>
        <v>244.36</v>
      </c>
      <c r="Q132" s="28">
        <f t="shared" si="13"/>
        <v>610.9</v>
      </c>
      <c r="R132" s="79"/>
    </row>
    <row r="133" spans="1:18" x14ac:dyDescent="0.3">
      <c r="A133" s="7">
        <v>128</v>
      </c>
      <c r="B133" s="8" t="s">
        <v>250</v>
      </c>
      <c r="C133" s="9">
        <v>6698</v>
      </c>
      <c r="D133" s="10" t="s">
        <v>199</v>
      </c>
      <c r="E133" s="6" t="s">
        <v>201</v>
      </c>
      <c r="F133" s="54"/>
      <c r="G133" s="54"/>
      <c r="H133" s="51">
        <v>340.15</v>
      </c>
      <c r="I133" s="28">
        <f t="shared" si="16"/>
        <v>50.783816064496868</v>
      </c>
      <c r="J133" s="54">
        <v>332.15999999999985</v>
      </c>
      <c r="K133" s="54">
        <v>0</v>
      </c>
      <c r="L133" s="74">
        <v>332.15999999999985</v>
      </c>
      <c r="M133" s="28">
        <f t="shared" ref="M133:M149" si="17">L133*1000/C133</f>
        <v>49.590922663481621</v>
      </c>
      <c r="N133" s="54">
        <v>396.38</v>
      </c>
      <c r="O133" s="53">
        <v>0</v>
      </c>
      <c r="P133" s="68">
        <f t="shared" si="12"/>
        <v>396.38</v>
      </c>
      <c r="Q133" s="28">
        <f t="shared" si="13"/>
        <v>59.178859361003283</v>
      </c>
      <c r="R133" s="79"/>
    </row>
    <row r="134" spans="1:18" x14ac:dyDescent="0.3">
      <c r="A134" s="2">
        <v>129</v>
      </c>
      <c r="B134" s="8" t="s">
        <v>251</v>
      </c>
      <c r="C134" s="9">
        <v>1754</v>
      </c>
      <c r="D134" s="10" t="s">
        <v>199</v>
      </c>
      <c r="E134" s="6" t="s">
        <v>201</v>
      </c>
      <c r="F134" s="54"/>
      <c r="G134" s="54"/>
      <c r="H134" s="51">
        <v>201.12</v>
      </c>
      <c r="I134" s="28">
        <f t="shared" si="16"/>
        <v>114.66362599771949</v>
      </c>
      <c r="J134" s="54">
        <v>191.76999999999998</v>
      </c>
      <c r="K134" s="54">
        <v>0</v>
      </c>
      <c r="L134" s="74">
        <v>191.76999999999998</v>
      </c>
      <c r="M134" s="28">
        <f t="shared" si="17"/>
        <v>109.33295324971492</v>
      </c>
      <c r="N134" s="54">
        <v>181.77</v>
      </c>
      <c r="O134" s="53">
        <v>0</v>
      </c>
      <c r="P134" s="68">
        <f t="shared" si="12"/>
        <v>181.77</v>
      </c>
      <c r="Q134" s="28">
        <f t="shared" ref="Q134:Q197" si="18">P134*1000/$C134</f>
        <v>103.63169897377423</v>
      </c>
      <c r="R134" s="79"/>
    </row>
    <row r="135" spans="1:18" x14ac:dyDescent="0.3">
      <c r="A135" s="7">
        <v>130</v>
      </c>
      <c r="B135" s="14" t="s">
        <v>219</v>
      </c>
      <c r="C135" s="15">
        <v>1892</v>
      </c>
      <c r="D135" s="10" t="s">
        <v>95</v>
      </c>
      <c r="E135" s="6" t="s">
        <v>201</v>
      </c>
      <c r="F135" s="59"/>
      <c r="G135" s="59"/>
      <c r="H135" s="51">
        <v>179.19</v>
      </c>
      <c r="I135" s="28">
        <f t="shared" si="16"/>
        <v>94.70930232558139</v>
      </c>
      <c r="J135" s="59">
        <v>169.89</v>
      </c>
      <c r="K135" s="54">
        <v>0</v>
      </c>
      <c r="L135" s="74">
        <v>169.89</v>
      </c>
      <c r="M135" s="28">
        <f t="shared" si="17"/>
        <v>89.793868921775896</v>
      </c>
      <c r="N135" s="59">
        <v>164.22</v>
      </c>
      <c r="O135" s="53">
        <v>0</v>
      </c>
      <c r="P135" s="68">
        <f t="shared" ref="P135:P198" si="19">N135+O135</f>
        <v>164.22</v>
      </c>
      <c r="Q135" s="28">
        <f t="shared" si="18"/>
        <v>86.797040169133197</v>
      </c>
      <c r="R135" s="79"/>
    </row>
    <row r="136" spans="1:18" x14ac:dyDescent="0.3">
      <c r="A136" s="2">
        <v>131</v>
      </c>
      <c r="B136" s="14" t="s">
        <v>220</v>
      </c>
      <c r="C136" s="15">
        <v>5606</v>
      </c>
      <c r="D136" s="10" t="s">
        <v>95</v>
      </c>
      <c r="E136" s="6" t="s">
        <v>201</v>
      </c>
      <c r="F136" s="59"/>
      <c r="G136" s="59"/>
      <c r="H136" s="51">
        <v>290.04000000000002</v>
      </c>
      <c r="I136" s="28">
        <f t="shared" si="16"/>
        <v>51.737424188369602</v>
      </c>
      <c r="J136" s="59">
        <v>255.88000000000011</v>
      </c>
      <c r="K136" s="54">
        <v>0</v>
      </c>
      <c r="L136" s="74">
        <v>255.88000000000011</v>
      </c>
      <c r="M136" s="28">
        <f t="shared" si="17"/>
        <v>45.643952907599022</v>
      </c>
      <c r="N136" s="59">
        <v>241.37</v>
      </c>
      <c r="O136" s="53">
        <v>0</v>
      </c>
      <c r="P136" s="68">
        <f t="shared" si="19"/>
        <v>241.37</v>
      </c>
      <c r="Q136" s="28">
        <f t="shared" si="18"/>
        <v>43.055654655726009</v>
      </c>
      <c r="R136" s="79"/>
    </row>
    <row r="137" spans="1:18" s="88" customFormat="1" x14ac:dyDescent="0.3">
      <c r="A137" s="105">
        <v>132</v>
      </c>
      <c r="B137" s="106" t="s">
        <v>296</v>
      </c>
      <c r="C137" s="107">
        <v>310</v>
      </c>
      <c r="D137" s="108" t="s">
        <v>95</v>
      </c>
      <c r="E137" s="109" t="s">
        <v>201</v>
      </c>
      <c r="F137" s="110">
        <v>24.74</v>
      </c>
      <c r="G137" s="110">
        <v>0</v>
      </c>
      <c r="H137" s="111">
        <f t="shared" si="8"/>
        <v>24.74</v>
      </c>
      <c r="I137" s="112">
        <f t="shared" si="16"/>
        <v>79.806451612903231</v>
      </c>
      <c r="J137" s="110">
        <v>9.24</v>
      </c>
      <c r="K137" s="113">
        <v>0</v>
      </c>
      <c r="L137" s="112">
        <f t="shared" si="10"/>
        <v>9.24</v>
      </c>
      <c r="M137" s="112">
        <f t="shared" si="17"/>
        <v>29.806451612903224</v>
      </c>
      <c r="N137" s="110">
        <v>0</v>
      </c>
      <c r="O137" s="114">
        <v>0</v>
      </c>
      <c r="P137" s="112">
        <f t="shared" si="19"/>
        <v>0</v>
      </c>
      <c r="Q137" s="112">
        <f t="shared" si="18"/>
        <v>0</v>
      </c>
      <c r="R137" s="87"/>
    </row>
    <row r="138" spans="1:18" x14ac:dyDescent="0.3">
      <c r="A138" s="2">
        <v>133</v>
      </c>
      <c r="B138" s="8" t="s">
        <v>103</v>
      </c>
      <c r="C138" s="9">
        <v>3594.5</v>
      </c>
      <c r="D138" s="10" t="s">
        <v>95</v>
      </c>
      <c r="E138" s="6" t="s">
        <v>201</v>
      </c>
      <c r="F138" s="54">
        <v>269.02999999999997</v>
      </c>
      <c r="G138" s="54">
        <v>0</v>
      </c>
      <c r="H138" s="51">
        <f t="shared" si="8"/>
        <v>269.02999999999997</v>
      </c>
      <c r="I138" s="28">
        <f t="shared" si="16"/>
        <v>74.844901933509533</v>
      </c>
      <c r="J138" s="54">
        <v>270.39999999999998</v>
      </c>
      <c r="K138" s="54">
        <v>0</v>
      </c>
      <c r="L138" s="74">
        <f t="shared" si="10"/>
        <v>270.39999999999998</v>
      </c>
      <c r="M138" s="28">
        <f t="shared" si="17"/>
        <v>75.226039783001809</v>
      </c>
      <c r="N138" s="54">
        <v>254.24</v>
      </c>
      <c r="O138" s="53">
        <v>0</v>
      </c>
      <c r="P138" s="68">
        <f t="shared" si="19"/>
        <v>254.24</v>
      </c>
      <c r="Q138" s="28">
        <f t="shared" si="18"/>
        <v>70.730282375851999</v>
      </c>
      <c r="R138" s="79"/>
    </row>
    <row r="139" spans="1:18" x14ac:dyDescent="0.3">
      <c r="A139" s="7">
        <v>134</v>
      </c>
      <c r="B139" s="8" t="s">
        <v>293</v>
      </c>
      <c r="C139" s="9">
        <v>500</v>
      </c>
      <c r="D139" s="10" t="s">
        <v>11</v>
      </c>
      <c r="E139" s="6" t="s">
        <v>201</v>
      </c>
      <c r="F139" s="121"/>
      <c r="G139" s="121"/>
      <c r="H139" s="122"/>
      <c r="I139" s="123"/>
      <c r="J139" s="121"/>
      <c r="K139" s="121"/>
      <c r="L139" s="124"/>
      <c r="M139" s="123"/>
      <c r="N139" s="54">
        <v>14.2</v>
      </c>
      <c r="O139" s="53">
        <v>0</v>
      </c>
      <c r="P139" s="68">
        <f t="shared" si="19"/>
        <v>14.2</v>
      </c>
      <c r="Q139" s="28">
        <f t="shared" si="18"/>
        <v>28.4</v>
      </c>
      <c r="R139" s="79"/>
    </row>
    <row r="140" spans="1:18" x14ac:dyDescent="0.3">
      <c r="A140" s="2">
        <v>135</v>
      </c>
      <c r="B140" s="99" t="s">
        <v>285</v>
      </c>
      <c r="C140" s="100">
        <v>3035.15</v>
      </c>
      <c r="D140" s="101" t="s">
        <v>199</v>
      </c>
      <c r="E140" s="102" t="s">
        <v>286</v>
      </c>
      <c r="F140" s="103">
        <v>112.51</v>
      </c>
      <c r="G140" s="103">
        <v>0</v>
      </c>
      <c r="H140" s="51">
        <f t="shared" si="8"/>
        <v>112.51</v>
      </c>
      <c r="I140" s="68">
        <f t="shared" si="16"/>
        <v>37.069008121509647</v>
      </c>
      <c r="J140" s="103">
        <v>303.35000000000002</v>
      </c>
      <c r="K140" s="103">
        <v>0</v>
      </c>
      <c r="L140" s="74">
        <f t="shared" si="10"/>
        <v>303.35000000000002</v>
      </c>
      <c r="M140" s="68">
        <f t="shared" si="17"/>
        <v>99.945636953692571</v>
      </c>
      <c r="N140" s="138"/>
      <c r="O140" s="104">
        <v>0</v>
      </c>
      <c r="P140" s="68">
        <f t="shared" si="19"/>
        <v>0</v>
      </c>
      <c r="Q140" s="68">
        <f t="shared" si="18"/>
        <v>0</v>
      </c>
    </row>
    <row r="141" spans="1:18" x14ac:dyDescent="0.3">
      <c r="A141" s="7">
        <v>136</v>
      </c>
      <c r="B141" s="8" t="s">
        <v>287</v>
      </c>
      <c r="C141" s="9">
        <v>313.2</v>
      </c>
      <c r="D141" s="10" t="s">
        <v>199</v>
      </c>
      <c r="E141" s="6" t="s">
        <v>286</v>
      </c>
      <c r="F141" s="54">
        <v>14.351000000000001</v>
      </c>
      <c r="G141" s="103">
        <v>0</v>
      </c>
      <c r="H141" s="51">
        <f t="shared" si="8"/>
        <v>14.351000000000001</v>
      </c>
      <c r="I141" s="28">
        <f t="shared" si="16"/>
        <v>45.820561941251597</v>
      </c>
      <c r="J141" s="54">
        <v>35.793999999999997</v>
      </c>
      <c r="K141" s="54">
        <v>0</v>
      </c>
      <c r="L141" s="74">
        <f t="shared" si="10"/>
        <v>35.793999999999997</v>
      </c>
      <c r="M141" s="28">
        <f t="shared" si="17"/>
        <v>114.28480204342274</v>
      </c>
      <c r="N141" s="54">
        <v>29.37</v>
      </c>
      <c r="O141" s="53">
        <v>0</v>
      </c>
      <c r="P141" s="68">
        <f t="shared" si="19"/>
        <v>29.37</v>
      </c>
      <c r="Q141" s="28">
        <f t="shared" si="18"/>
        <v>93.773946360153261</v>
      </c>
    </row>
    <row r="142" spans="1:18" x14ac:dyDescent="0.3">
      <c r="A142" s="2">
        <v>137</v>
      </c>
      <c r="B142" s="8" t="s">
        <v>288</v>
      </c>
      <c r="C142" s="9">
        <v>362.7</v>
      </c>
      <c r="D142" s="10" t="s">
        <v>11</v>
      </c>
      <c r="E142" s="6" t="s">
        <v>290</v>
      </c>
      <c r="F142" s="54">
        <v>16.619</v>
      </c>
      <c r="G142" s="103">
        <v>0</v>
      </c>
      <c r="H142" s="51">
        <f t="shared" si="8"/>
        <v>16.619</v>
      </c>
      <c r="I142" s="28">
        <f t="shared" si="16"/>
        <v>45.820237110559695</v>
      </c>
      <c r="J142" s="54">
        <v>41.463000000000001</v>
      </c>
      <c r="K142" s="54">
        <v>0</v>
      </c>
      <c r="L142" s="74">
        <f t="shared" si="10"/>
        <v>41.463000000000001</v>
      </c>
      <c r="M142" s="28">
        <f t="shared" si="17"/>
        <v>114.31761786600497</v>
      </c>
      <c r="N142" s="54">
        <v>34.020000000000003</v>
      </c>
      <c r="O142" s="53">
        <v>0</v>
      </c>
      <c r="P142" s="68">
        <f t="shared" si="19"/>
        <v>34.020000000000003</v>
      </c>
      <c r="Q142" s="28">
        <f t="shared" si="18"/>
        <v>93.796526054590572</v>
      </c>
    </row>
    <row r="143" spans="1:18" x14ac:dyDescent="0.3">
      <c r="A143" s="7">
        <v>138</v>
      </c>
      <c r="B143" s="8" t="s">
        <v>289</v>
      </c>
      <c r="C143" s="9">
        <v>580.35</v>
      </c>
      <c r="D143" s="10" t="s">
        <v>199</v>
      </c>
      <c r="E143" s="6" t="s">
        <v>290</v>
      </c>
      <c r="F143" s="54">
        <v>22.03</v>
      </c>
      <c r="G143" s="103">
        <v>0</v>
      </c>
      <c r="H143" s="51">
        <f t="shared" si="8"/>
        <v>22.03</v>
      </c>
      <c r="I143" s="28">
        <f t="shared" si="16"/>
        <v>37.959851813560782</v>
      </c>
      <c r="J143" s="54">
        <v>65.349999999999994</v>
      </c>
      <c r="K143" s="54">
        <v>0</v>
      </c>
      <c r="L143" s="74">
        <f t="shared" si="10"/>
        <v>65.349999999999994</v>
      </c>
      <c r="M143" s="28">
        <f t="shared" si="17"/>
        <v>112.60446282415782</v>
      </c>
      <c r="N143" s="54">
        <v>363.85</v>
      </c>
      <c r="O143" s="53">
        <v>0</v>
      </c>
      <c r="P143" s="68">
        <f t="shared" si="19"/>
        <v>363.85</v>
      </c>
      <c r="Q143" s="28">
        <f t="shared" si="18"/>
        <v>626.94925476005858</v>
      </c>
    </row>
    <row r="144" spans="1:18" x14ac:dyDescent="0.3">
      <c r="A144" s="2">
        <v>139</v>
      </c>
      <c r="B144" s="8" t="s">
        <v>291</v>
      </c>
      <c r="C144" s="9">
        <v>228.1</v>
      </c>
      <c r="D144" s="10" t="s">
        <v>11</v>
      </c>
      <c r="E144" s="6" t="s">
        <v>290</v>
      </c>
      <c r="F144" s="54">
        <v>8.66</v>
      </c>
      <c r="G144" s="103">
        <v>0</v>
      </c>
      <c r="H144" s="51">
        <f t="shared" si="8"/>
        <v>8.66</v>
      </c>
      <c r="I144" s="28">
        <f t="shared" si="16"/>
        <v>37.965804471722926</v>
      </c>
      <c r="J144" s="54">
        <v>25.683</v>
      </c>
      <c r="K144" s="54">
        <v>0</v>
      </c>
      <c r="L144" s="74">
        <f t="shared" si="10"/>
        <v>25.683</v>
      </c>
      <c r="M144" s="28">
        <f t="shared" si="17"/>
        <v>112.59535291538799</v>
      </c>
      <c r="N144" s="54">
        <v>29.59</v>
      </c>
      <c r="O144" s="53">
        <v>0</v>
      </c>
      <c r="P144" s="68">
        <f t="shared" si="19"/>
        <v>29.59</v>
      </c>
      <c r="Q144" s="28">
        <f t="shared" si="18"/>
        <v>129.72380534853136</v>
      </c>
    </row>
    <row r="145" spans="1:17" x14ac:dyDescent="0.3">
      <c r="A145" s="7">
        <v>140</v>
      </c>
      <c r="B145" s="8" t="s">
        <v>104</v>
      </c>
      <c r="C145" s="9">
        <v>740</v>
      </c>
      <c r="D145" s="10" t="s">
        <v>11</v>
      </c>
      <c r="E145" s="11" t="s">
        <v>105</v>
      </c>
      <c r="F145" s="54">
        <v>110</v>
      </c>
      <c r="G145" s="103">
        <v>0</v>
      </c>
      <c r="H145" s="51">
        <f t="shared" si="8"/>
        <v>110</v>
      </c>
      <c r="I145" s="28">
        <f t="shared" si="16"/>
        <v>148.64864864864865</v>
      </c>
      <c r="J145" s="54">
        <v>106</v>
      </c>
      <c r="K145" s="54">
        <v>0</v>
      </c>
      <c r="L145" s="74">
        <f t="shared" si="10"/>
        <v>106</v>
      </c>
      <c r="M145" s="28">
        <f t="shared" si="17"/>
        <v>143.24324324324326</v>
      </c>
      <c r="N145" s="54">
        <v>98</v>
      </c>
      <c r="O145" s="53">
        <v>0</v>
      </c>
      <c r="P145" s="68">
        <f t="shared" si="19"/>
        <v>98</v>
      </c>
      <c r="Q145" s="28">
        <f t="shared" si="18"/>
        <v>132.43243243243242</v>
      </c>
    </row>
    <row r="146" spans="1:17" x14ac:dyDescent="0.3">
      <c r="A146" s="2">
        <v>141</v>
      </c>
      <c r="B146" s="8" t="s">
        <v>253</v>
      </c>
      <c r="C146" s="9">
        <v>4148</v>
      </c>
      <c r="D146" s="16" t="s">
        <v>95</v>
      </c>
      <c r="E146" s="11" t="s">
        <v>105</v>
      </c>
      <c r="F146" s="54">
        <v>62</v>
      </c>
      <c r="G146" s="103">
        <v>0</v>
      </c>
      <c r="H146" s="51">
        <f t="shared" si="8"/>
        <v>62</v>
      </c>
      <c r="I146" s="28">
        <f t="shared" si="16"/>
        <v>14.946962391513983</v>
      </c>
      <c r="J146" s="54">
        <v>54</v>
      </c>
      <c r="K146" s="54">
        <v>0</v>
      </c>
      <c r="L146" s="74">
        <f t="shared" si="10"/>
        <v>54</v>
      </c>
      <c r="M146" s="28">
        <f t="shared" si="17"/>
        <v>13.018322082931533</v>
      </c>
      <c r="N146" s="54">
        <v>47</v>
      </c>
      <c r="O146" s="53">
        <v>0</v>
      </c>
      <c r="P146" s="68">
        <f t="shared" si="19"/>
        <v>47</v>
      </c>
      <c r="Q146" s="28">
        <f t="shared" si="18"/>
        <v>11.330761812921891</v>
      </c>
    </row>
    <row r="147" spans="1:17" x14ac:dyDescent="0.3">
      <c r="A147" s="7">
        <v>142</v>
      </c>
      <c r="B147" s="8" t="s">
        <v>252</v>
      </c>
      <c r="C147" s="9">
        <v>1977</v>
      </c>
      <c r="D147" s="10" t="s">
        <v>203</v>
      </c>
      <c r="E147" s="11" t="s">
        <v>105</v>
      </c>
      <c r="F147" s="54">
        <v>289</v>
      </c>
      <c r="G147" s="103">
        <v>0</v>
      </c>
      <c r="H147" s="51">
        <f t="shared" si="8"/>
        <v>289</v>
      </c>
      <c r="I147" s="28">
        <f t="shared" si="16"/>
        <v>146.18108244815377</v>
      </c>
      <c r="J147" s="54">
        <v>301</v>
      </c>
      <c r="K147" s="54">
        <v>0</v>
      </c>
      <c r="L147" s="74">
        <f t="shared" si="10"/>
        <v>301</v>
      </c>
      <c r="M147" s="28">
        <f t="shared" si="17"/>
        <v>152.25088517956499</v>
      </c>
      <c r="N147" s="54">
        <v>289</v>
      </c>
      <c r="O147" s="53">
        <v>0</v>
      </c>
      <c r="P147" s="68">
        <f t="shared" si="19"/>
        <v>289</v>
      </c>
      <c r="Q147" s="28">
        <f t="shared" si="18"/>
        <v>146.18108244815377</v>
      </c>
    </row>
    <row r="148" spans="1:17" x14ac:dyDescent="0.3">
      <c r="A148" s="2">
        <v>143</v>
      </c>
      <c r="B148" s="8" t="s">
        <v>204</v>
      </c>
      <c r="C148" s="9">
        <v>861</v>
      </c>
      <c r="D148" s="10" t="s">
        <v>202</v>
      </c>
      <c r="E148" s="11" t="s">
        <v>105</v>
      </c>
      <c r="F148" s="54">
        <v>5</v>
      </c>
      <c r="G148" s="103">
        <v>0</v>
      </c>
      <c r="H148" s="51">
        <f t="shared" si="8"/>
        <v>5</v>
      </c>
      <c r="I148" s="28">
        <f t="shared" si="16"/>
        <v>5.8072009291521489</v>
      </c>
      <c r="J148" s="54">
        <v>3</v>
      </c>
      <c r="K148" s="54">
        <v>0</v>
      </c>
      <c r="L148" s="74">
        <f t="shared" si="10"/>
        <v>3</v>
      </c>
      <c r="M148" s="28">
        <f t="shared" si="17"/>
        <v>3.484320557491289</v>
      </c>
      <c r="N148" s="54">
        <v>0</v>
      </c>
      <c r="O148" s="53">
        <v>0</v>
      </c>
      <c r="P148" s="68">
        <f t="shared" si="19"/>
        <v>0</v>
      </c>
      <c r="Q148" s="28">
        <f t="shared" si="18"/>
        <v>0</v>
      </c>
    </row>
    <row r="149" spans="1:17" x14ac:dyDescent="0.3">
      <c r="A149" s="7">
        <v>144</v>
      </c>
      <c r="B149" s="8" t="s">
        <v>221</v>
      </c>
      <c r="C149" s="9">
        <v>986</v>
      </c>
      <c r="D149" s="10" t="s">
        <v>11</v>
      </c>
      <c r="E149" s="11" t="s">
        <v>105</v>
      </c>
      <c r="F149" s="54">
        <v>157</v>
      </c>
      <c r="G149" s="103">
        <v>0</v>
      </c>
      <c r="H149" s="51">
        <f t="shared" si="8"/>
        <v>157</v>
      </c>
      <c r="I149" s="28">
        <f t="shared" si="16"/>
        <v>159.22920892494929</v>
      </c>
      <c r="J149" s="54">
        <v>161</v>
      </c>
      <c r="K149" s="54">
        <v>0</v>
      </c>
      <c r="L149" s="74">
        <f t="shared" si="10"/>
        <v>161</v>
      </c>
      <c r="M149" s="28">
        <f t="shared" si="17"/>
        <v>163.28600405679512</v>
      </c>
      <c r="N149" s="54">
        <v>159</v>
      </c>
      <c r="O149" s="53">
        <v>0</v>
      </c>
      <c r="P149" s="68">
        <f t="shared" si="19"/>
        <v>159</v>
      </c>
      <c r="Q149" s="28">
        <f t="shared" si="18"/>
        <v>161.25760649087221</v>
      </c>
    </row>
    <row r="150" spans="1:17" x14ac:dyDescent="0.3">
      <c r="A150" s="2"/>
      <c r="B150" s="41" t="s">
        <v>106</v>
      </c>
      <c r="C150" s="42"/>
      <c r="D150" s="42"/>
      <c r="E150" s="43"/>
      <c r="F150" s="60"/>
      <c r="G150" s="60"/>
      <c r="H150" s="61"/>
      <c r="I150" s="62"/>
      <c r="J150" s="60"/>
      <c r="K150" s="60"/>
      <c r="L150" s="76"/>
      <c r="M150" s="62"/>
      <c r="N150" s="93"/>
      <c r="O150" s="60"/>
      <c r="P150" s="95"/>
      <c r="Q150" s="96"/>
    </row>
    <row r="151" spans="1:17" x14ac:dyDescent="0.3">
      <c r="A151" s="7">
        <v>145</v>
      </c>
      <c r="B151" s="8" t="s">
        <v>107</v>
      </c>
      <c r="C151" s="9">
        <v>2786.93</v>
      </c>
      <c r="D151" s="10" t="s">
        <v>11</v>
      </c>
      <c r="E151" s="12" t="s">
        <v>223</v>
      </c>
      <c r="F151" s="54">
        <v>361.76842262106334</v>
      </c>
      <c r="G151" s="54">
        <v>197.31599999999986</v>
      </c>
      <c r="H151" s="51">
        <f t="shared" si="8"/>
        <v>559.08442262106314</v>
      </c>
      <c r="I151" s="28">
        <f t="shared" ref="I151:I182" si="20">H151*1000/C151</f>
        <v>200.6094242126868</v>
      </c>
      <c r="J151" s="54">
        <v>350.04200000000009</v>
      </c>
      <c r="K151" s="54">
        <v>211.16799999999995</v>
      </c>
      <c r="L151" s="74">
        <f t="shared" si="10"/>
        <v>561.21</v>
      </c>
      <c r="M151" s="28">
        <f t="shared" ref="M151:M182" si="21">L151*1000/C151</f>
        <v>201.37211914185144</v>
      </c>
      <c r="N151" s="54">
        <v>492.21300000000002</v>
      </c>
      <c r="O151" s="54">
        <v>68.02</v>
      </c>
      <c r="P151" s="68">
        <f t="shared" si="19"/>
        <v>560.23300000000006</v>
      </c>
      <c r="Q151" s="28">
        <f t="shared" si="18"/>
        <v>201.021554183277</v>
      </c>
    </row>
    <row r="152" spans="1:17" x14ac:dyDescent="0.3">
      <c r="A152" s="2">
        <v>146</v>
      </c>
      <c r="B152" s="8" t="s">
        <v>108</v>
      </c>
      <c r="C152" s="9">
        <v>2916.4</v>
      </c>
      <c r="D152" s="10" t="s">
        <v>11</v>
      </c>
      <c r="E152" s="12" t="s">
        <v>223</v>
      </c>
      <c r="F152" s="54">
        <v>132.56240027091141</v>
      </c>
      <c r="G152" s="54">
        <v>139.93699999999853</v>
      </c>
      <c r="H152" s="51">
        <f t="shared" si="8"/>
        <v>272.49940027090997</v>
      </c>
      <c r="I152" s="28">
        <f t="shared" si="20"/>
        <v>93.436908610242071</v>
      </c>
      <c r="J152" s="54">
        <v>136.75960000000305</v>
      </c>
      <c r="K152" s="54">
        <v>160.94639999999708</v>
      </c>
      <c r="L152" s="74">
        <f t="shared" si="10"/>
        <v>297.70600000000013</v>
      </c>
      <c r="M152" s="28">
        <f t="shared" si="21"/>
        <v>102.07996159648886</v>
      </c>
      <c r="N152" s="54">
        <v>239.25</v>
      </c>
      <c r="O152" s="54">
        <v>59.122</v>
      </c>
      <c r="P152" s="68">
        <f t="shared" si="19"/>
        <v>298.37200000000001</v>
      </c>
      <c r="Q152" s="28">
        <f t="shared" si="18"/>
        <v>102.30832533260184</v>
      </c>
    </row>
    <row r="153" spans="1:17" x14ac:dyDescent="0.3">
      <c r="A153" s="7">
        <v>147</v>
      </c>
      <c r="B153" s="8" t="s">
        <v>109</v>
      </c>
      <c r="C153" s="9">
        <v>2635.1</v>
      </c>
      <c r="D153" s="10" t="s">
        <v>11</v>
      </c>
      <c r="E153" s="12" t="s">
        <v>223</v>
      </c>
      <c r="F153" s="54">
        <v>124.45024999999951</v>
      </c>
      <c r="G153" s="54">
        <v>99.712749999999659</v>
      </c>
      <c r="H153" s="51">
        <f t="shared" si="8"/>
        <v>224.16299999999916</v>
      </c>
      <c r="I153" s="28">
        <f t="shared" si="20"/>
        <v>85.068118856969051</v>
      </c>
      <c r="J153" s="54">
        <v>124.70939999999973</v>
      </c>
      <c r="K153" s="54">
        <v>106.82260000000042</v>
      </c>
      <c r="L153" s="74">
        <f t="shared" si="10"/>
        <v>231.53200000000015</v>
      </c>
      <c r="M153" s="28">
        <f t="shared" si="21"/>
        <v>87.864597168987956</v>
      </c>
      <c r="N153" s="54">
        <v>176.68100000000001</v>
      </c>
      <c r="O153" s="54">
        <v>59.93</v>
      </c>
      <c r="P153" s="68">
        <f t="shared" si="19"/>
        <v>236.61100000000002</v>
      </c>
      <c r="Q153" s="28">
        <f t="shared" si="18"/>
        <v>89.792038252817747</v>
      </c>
    </row>
    <row r="154" spans="1:17" x14ac:dyDescent="0.3">
      <c r="A154" s="2">
        <v>148</v>
      </c>
      <c r="B154" s="8" t="s">
        <v>110</v>
      </c>
      <c r="C154" s="9">
        <v>1284.82</v>
      </c>
      <c r="D154" s="10" t="s">
        <v>11</v>
      </c>
      <c r="E154" s="12" t="s">
        <v>223</v>
      </c>
      <c r="F154" s="54">
        <v>151.50109999999893</v>
      </c>
      <c r="G154" s="54">
        <v>82.334900000002079</v>
      </c>
      <c r="H154" s="51">
        <f t="shared" si="8"/>
        <v>233.83600000000101</v>
      </c>
      <c r="I154" s="28">
        <f t="shared" si="20"/>
        <v>181.99903488426474</v>
      </c>
      <c r="J154" s="54">
        <v>157.15519999999742</v>
      </c>
      <c r="K154" s="54">
        <v>89.522800000002462</v>
      </c>
      <c r="L154" s="74">
        <f t="shared" si="10"/>
        <v>246.67799999999988</v>
      </c>
      <c r="M154" s="28">
        <f t="shared" si="21"/>
        <v>191.99420930558358</v>
      </c>
      <c r="N154" s="54">
        <v>258.37</v>
      </c>
      <c r="O154" s="54"/>
      <c r="P154" s="68">
        <f t="shared" si="19"/>
        <v>258.37</v>
      </c>
      <c r="Q154" s="28">
        <f t="shared" si="18"/>
        <v>201.09431671362526</v>
      </c>
    </row>
    <row r="155" spans="1:17" x14ac:dyDescent="0.3">
      <c r="A155" s="7">
        <v>149</v>
      </c>
      <c r="B155" s="8" t="s">
        <v>111</v>
      </c>
      <c r="C155" s="9">
        <v>961.3</v>
      </c>
      <c r="D155" s="10" t="s">
        <v>11</v>
      </c>
      <c r="E155" s="12" t="s">
        <v>223</v>
      </c>
      <c r="F155" s="54">
        <v>75.550629216425619</v>
      </c>
      <c r="G155" s="54">
        <v>9.6300000000001091</v>
      </c>
      <c r="H155" s="51">
        <f t="shared" si="8"/>
        <v>85.180629216425729</v>
      </c>
      <c r="I155" s="28">
        <f t="shared" si="20"/>
        <v>88.609829622829224</v>
      </c>
      <c r="J155" s="54">
        <v>80.222378165151383</v>
      </c>
      <c r="K155" s="54">
        <v>13.391999999999825</v>
      </c>
      <c r="L155" s="74">
        <f t="shared" si="10"/>
        <v>93.614378165151209</v>
      </c>
      <c r="M155" s="28">
        <f t="shared" si="21"/>
        <v>97.383104301624073</v>
      </c>
      <c r="N155" s="54">
        <v>84.605000000000004</v>
      </c>
      <c r="O155" s="54">
        <v>25.327000000000002</v>
      </c>
      <c r="P155" s="68">
        <f t="shared" si="19"/>
        <v>109.932</v>
      </c>
      <c r="Q155" s="28">
        <f t="shared" si="18"/>
        <v>114.35764069489234</v>
      </c>
    </row>
    <row r="156" spans="1:17" x14ac:dyDescent="0.3">
      <c r="A156" s="2">
        <v>150</v>
      </c>
      <c r="B156" s="8" t="s">
        <v>112</v>
      </c>
      <c r="C156" s="9">
        <v>1224.7</v>
      </c>
      <c r="D156" s="10" t="s">
        <v>11</v>
      </c>
      <c r="E156" s="12" t="s">
        <v>223</v>
      </c>
      <c r="F156" s="53">
        <v>152.70334999999955</v>
      </c>
      <c r="G156" s="53">
        <v>88.968650000000565</v>
      </c>
      <c r="H156" s="51">
        <f t="shared" si="8"/>
        <v>241.67200000000011</v>
      </c>
      <c r="I156" s="28">
        <f t="shared" si="20"/>
        <v>197.33159141014136</v>
      </c>
      <c r="J156" s="53">
        <v>149.31759999999977</v>
      </c>
      <c r="K156" s="53">
        <v>102.11740000000064</v>
      </c>
      <c r="L156" s="74">
        <f t="shared" si="10"/>
        <v>251.4350000000004</v>
      </c>
      <c r="M156" s="28">
        <f t="shared" si="21"/>
        <v>205.30333959337014</v>
      </c>
      <c r="N156" s="54">
        <v>205.416</v>
      </c>
      <c r="O156" s="53">
        <v>27.26</v>
      </c>
      <c r="P156" s="68">
        <f t="shared" si="19"/>
        <v>232.67599999999999</v>
      </c>
      <c r="Q156" s="28">
        <f t="shared" si="18"/>
        <v>189.98611904956314</v>
      </c>
    </row>
    <row r="157" spans="1:17" x14ac:dyDescent="0.3">
      <c r="A157" s="7">
        <v>151</v>
      </c>
      <c r="B157" s="13" t="s">
        <v>113</v>
      </c>
      <c r="C157" s="9">
        <v>1318.8</v>
      </c>
      <c r="D157" s="10" t="s">
        <v>11</v>
      </c>
      <c r="E157" s="12" t="s">
        <v>223</v>
      </c>
      <c r="F157" s="54">
        <v>203.28699999999944</v>
      </c>
      <c r="G157" s="54">
        <v>0</v>
      </c>
      <c r="H157" s="51">
        <f t="shared" si="8"/>
        <v>203.28699999999944</v>
      </c>
      <c r="I157" s="28">
        <f t="shared" si="20"/>
        <v>154.14543524416095</v>
      </c>
      <c r="J157" s="54">
        <v>199.56500000000051</v>
      </c>
      <c r="K157" s="54">
        <v>0</v>
      </c>
      <c r="L157" s="74">
        <f t="shared" si="10"/>
        <v>199.56500000000051</v>
      </c>
      <c r="M157" s="28">
        <f t="shared" si="21"/>
        <v>151.32317258113477</v>
      </c>
      <c r="N157" s="54">
        <v>203.83699999999999</v>
      </c>
      <c r="O157" s="54">
        <v>0</v>
      </c>
      <c r="P157" s="68">
        <f t="shared" si="19"/>
        <v>203.83699999999999</v>
      </c>
      <c r="Q157" s="28">
        <f t="shared" si="18"/>
        <v>154.56248104337277</v>
      </c>
    </row>
    <row r="158" spans="1:17" x14ac:dyDescent="0.3">
      <c r="A158" s="2">
        <v>152</v>
      </c>
      <c r="B158" s="13" t="s">
        <v>114</v>
      </c>
      <c r="C158" s="9">
        <v>537.79999999999995</v>
      </c>
      <c r="D158" s="10" t="s">
        <v>11</v>
      </c>
      <c r="E158" s="12" t="s">
        <v>223</v>
      </c>
      <c r="F158" s="54">
        <v>39.933749999999769</v>
      </c>
      <c r="G158" s="54">
        <v>25.734250000000365</v>
      </c>
      <c r="H158" s="51">
        <f t="shared" si="8"/>
        <v>65.668000000000134</v>
      </c>
      <c r="I158" s="28">
        <f t="shared" si="20"/>
        <v>122.10487169951681</v>
      </c>
      <c r="J158" s="54">
        <v>40.179599999999752</v>
      </c>
      <c r="K158" s="54">
        <v>24.341400000000206</v>
      </c>
      <c r="L158" s="74">
        <f t="shared" si="10"/>
        <v>64.520999999999958</v>
      </c>
      <c r="M158" s="28">
        <f t="shared" si="21"/>
        <v>119.97210859055404</v>
      </c>
      <c r="N158" s="54">
        <v>55.213999999999999</v>
      </c>
      <c r="O158" s="54">
        <v>8.2759999999999998</v>
      </c>
      <c r="P158" s="68">
        <f t="shared" si="19"/>
        <v>63.489999999999995</v>
      </c>
      <c r="Q158" s="28">
        <f t="shared" si="18"/>
        <v>118.05503904797322</v>
      </c>
    </row>
    <row r="159" spans="1:17" x14ac:dyDescent="0.3">
      <c r="A159" s="7">
        <v>153</v>
      </c>
      <c r="B159" s="8" t="s">
        <v>115</v>
      </c>
      <c r="C159" s="9">
        <v>529.29999999999995</v>
      </c>
      <c r="D159" s="10" t="s">
        <v>11</v>
      </c>
      <c r="E159" s="12" t="s">
        <v>223</v>
      </c>
      <c r="F159" s="54">
        <v>80.332047465355416</v>
      </c>
      <c r="G159" s="54">
        <v>6.0949999999997999</v>
      </c>
      <c r="H159" s="51">
        <f t="shared" si="8"/>
        <v>86.427047465355216</v>
      </c>
      <c r="I159" s="28">
        <f t="shared" si="20"/>
        <v>163.28556105300441</v>
      </c>
      <c r="J159" s="54">
        <v>68.676997407468377</v>
      </c>
      <c r="K159" s="54">
        <v>7.2940000000000689</v>
      </c>
      <c r="L159" s="74">
        <f t="shared" si="10"/>
        <v>75.970997407468445</v>
      </c>
      <c r="M159" s="28">
        <f t="shared" si="21"/>
        <v>143.53107388526064</v>
      </c>
      <c r="N159" s="54">
        <v>63.902999999999999</v>
      </c>
      <c r="O159" s="54">
        <v>14.73</v>
      </c>
      <c r="P159" s="68">
        <f t="shared" si="19"/>
        <v>78.632999999999996</v>
      </c>
      <c r="Q159" s="28">
        <f t="shared" si="18"/>
        <v>148.5603627432458</v>
      </c>
    </row>
    <row r="160" spans="1:17" x14ac:dyDescent="0.3">
      <c r="A160" s="2">
        <v>154</v>
      </c>
      <c r="B160" s="8" t="s">
        <v>116</v>
      </c>
      <c r="C160" s="9">
        <v>2626.7</v>
      </c>
      <c r="D160" s="10" t="s">
        <v>11</v>
      </c>
      <c r="E160" s="12" t="s">
        <v>223</v>
      </c>
      <c r="F160" s="53">
        <v>256.96399227903947</v>
      </c>
      <c r="G160" s="53">
        <v>146.59259999999736</v>
      </c>
      <c r="H160" s="51">
        <f t="shared" si="8"/>
        <v>403.55659227903686</v>
      </c>
      <c r="I160" s="28">
        <f t="shared" si="20"/>
        <v>153.63634685309967</v>
      </c>
      <c r="J160" s="53">
        <v>253.92440000000136</v>
      </c>
      <c r="K160" s="53">
        <v>162.23759999999891</v>
      </c>
      <c r="L160" s="74">
        <f t="shared" si="10"/>
        <v>416.16200000000026</v>
      </c>
      <c r="M160" s="28">
        <f t="shared" si="21"/>
        <v>158.43529904442846</v>
      </c>
      <c r="N160" s="54">
        <v>360.13</v>
      </c>
      <c r="O160" s="53">
        <v>60.4</v>
      </c>
      <c r="P160" s="68">
        <f t="shared" si="19"/>
        <v>420.53</v>
      </c>
      <c r="Q160" s="28">
        <f t="shared" si="18"/>
        <v>160.09822210378042</v>
      </c>
    </row>
    <row r="161" spans="1:17" x14ac:dyDescent="0.3">
      <c r="A161" s="7">
        <v>155</v>
      </c>
      <c r="B161" s="8" t="s">
        <v>117</v>
      </c>
      <c r="C161" s="9">
        <v>2626.4</v>
      </c>
      <c r="D161" s="10" t="s">
        <v>11</v>
      </c>
      <c r="E161" s="12" t="s">
        <v>223</v>
      </c>
      <c r="F161" s="54">
        <v>284.31290000000126</v>
      </c>
      <c r="G161" s="54">
        <v>153.58509999999893</v>
      </c>
      <c r="H161" s="51">
        <f t="shared" si="8"/>
        <v>437.8980000000002</v>
      </c>
      <c r="I161" s="28">
        <f t="shared" si="20"/>
        <v>166.72936338714595</v>
      </c>
      <c r="J161" s="54">
        <v>275.63740000000143</v>
      </c>
      <c r="K161" s="54">
        <v>164.60359999999855</v>
      </c>
      <c r="L161" s="74">
        <f t="shared" si="10"/>
        <v>440.24099999999999</v>
      </c>
      <c r="M161" s="28">
        <f t="shared" si="21"/>
        <v>167.62145903137375</v>
      </c>
      <c r="N161" s="54">
        <v>302.11099999999999</v>
      </c>
      <c r="O161" s="54">
        <v>62.701999999999998</v>
      </c>
      <c r="P161" s="68">
        <f t="shared" si="19"/>
        <v>364.81299999999999</v>
      </c>
      <c r="Q161" s="28">
        <f t="shared" si="18"/>
        <v>138.9022997258605</v>
      </c>
    </row>
    <row r="162" spans="1:17" x14ac:dyDescent="0.3">
      <c r="A162" s="2">
        <v>156</v>
      </c>
      <c r="B162" s="8" t="s">
        <v>118</v>
      </c>
      <c r="C162" s="9">
        <v>1883.3</v>
      </c>
      <c r="D162" s="10" t="s">
        <v>11</v>
      </c>
      <c r="E162" s="12" t="s">
        <v>223</v>
      </c>
      <c r="F162" s="54">
        <v>212.94199999999984</v>
      </c>
      <c r="G162" s="54">
        <v>136.57600000000048</v>
      </c>
      <c r="H162" s="51">
        <f t="shared" si="8"/>
        <v>349.51800000000031</v>
      </c>
      <c r="I162" s="28">
        <f t="shared" si="20"/>
        <v>185.58806350554892</v>
      </c>
      <c r="J162" s="54">
        <v>197.10579999999973</v>
      </c>
      <c r="K162" s="54">
        <v>128.66920000000027</v>
      </c>
      <c r="L162" s="74">
        <f t="shared" si="10"/>
        <v>325.77499999999998</v>
      </c>
      <c r="M162" s="28">
        <f t="shared" si="21"/>
        <v>172.98093771571178</v>
      </c>
      <c r="N162" s="54">
        <v>278.53899999999999</v>
      </c>
      <c r="O162" s="54">
        <v>42.173000000000002</v>
      </c>
      <c r="P162" s="68">
        <f t="shared" si="19"/>
        <v>320.71199999999999</v>
      </c>
      <c r="Q162" s="28">
        <f t="shared" si="18"/>
        <v>170.29257154993894</v>
      </c>
    </row>
    <row r="163" spans="1:17" x14ac:dyDescent="0.3">
      <c r="A163" s="7">
        <v>157</v>
      </c>
      <c r="B163" s="8" t="s">
        <v>119</v>
      </c>
      <c r="C163" s="9">
        <v>3172</v>
      </c>
      <c r="D163" s="10" t="s">
        <v>11</v>
      </c>
      <c r="E163" s="12" t="s">
        <v>223</v>
      </c>
      <c r="F163" s="53">
        <v>298.73708025736522</v>
      </c>
      <c r="G163" s="53">
        <v>202.58775000000037</v>
      </c>
      <c r="H163" s="51">
        <f t="shared" si="8"/>
        <v>501.32483025736559</v>
      </c>
      <c r="I163" s="28">
        <f t="shared" si="20"/>
        <v>158.04692000547465</v>
      </c>
      <c r="J163" s="53">
        <v>294.28699999999992</v>
      </c>
      <c r="K163" s="53">
        <v>206.16300000000038</v>
      </c>
      <c r="L163" s="74">
        <f t="shared" si="10"/>
        <v>500.45000000000027</v>
      </c>
      <c r="M163" s="28">
        <f t="shared" si="21"/>
        <v>157.77112232030274</v>
      </c>
      <c r="N163" s="54">
        <v>449.54599999999999</v>
      </c>
      <c r="O163" s="53">
        <v>56.723999999999997</v>
      </c>
      <c r="P163" s="68">
        <f t="shared" si="19"/>
        <v>506.27</v>
      </c>
      <c r="Q163" s="28">
        <f t="shared" si="18"/>
        <v>159.60592686002522</v>
      </c>
    </row>
    <row r="164" spans="1:17" x14ac:dyDescent="0.3">
      <c r="A164" s="2">
        <v>158</v>
      </c>
      <c r="B164" s="8" t="s">
        <v>120</v>
      </c>
      <c r="C164" s="9">
        <v>2159.4</v>
      </c>
      <c r="D164" s="10" t="s">
        <v>11</v>
      </c>
      <c r="E164" s="12" t="s">
        <v>223</v>
      </c>
      <c r="F164" s="54">
        <v>233.23080000000004</v>
      </c>
      <c r="G164" s="54">
        <v>136.13719999999992</v>
      </c>
      <c r="H164" s="51">
        <f t="shared" si="8"/>
        <v>369.36799999999994</v>
      </c>
      <c r="I164" s="28">
        <f t="shared" si="20"/>
        <v>171.05121793090669</v>
      </c>
      <c r="J164" s="54">
        <v>223.95999999999998</v>
      </c>
      <c r="K164" s="54">
        <v>145.67999999999998</v>
      </c>
      <c r="L164" s="74">
        <f t="shared" si="10"/>
        <v>369.64</v>
      </c>
      <c r="M164" s="28">
        <f t="shared" si="21"/>
        <v>171.17717884597573</v>
      </c>
      <c r="N164" s="54">
        <v>319.57100000000003</v>
      </c>
      <c r="O164" s="54">
        <v>44.658000000000001</v>
      </c>
      <c r="P164" s="68">
        <f t="shared" si="19"/>
        <v>364.22900000000004</v>
      </c>
      <c r="Q164" s="28">
        <f t="shared" si="18"/>
        <v>168.67139020098176</v>
      </c>
    </row>
    <row r="165" spans="1:17" x14ac:dyDescent="0.3">
      <c r="A165" s="7">
        <v>159</v>
      </c>
      <c r="B165" s="8" t="s">
        <v>121</v>
      </c>
      <c r="C165" s="9">
        <v>1741.5</v>
      </c>
      <c r="D165" s="10" t="s">
        <v>11</v>
      </c>
      <c r="E165" s="12" t="s">
        <v>223</v>
      </c>
      <c r="F165" s="53">
        <v>207.54785000000021</v>
      </c>
      <c r="G165" s="53">
        <v>131.07414999999912</v>
      </c>
      <c r="H165" s="51">
        <f t="shared" si="8"/>
        <v>338.62199999999933</v>
      </c>
      <c r="I165" s="28">
        <f t="shared" si="20"/>
        <v>194.44272179155863</v>
      </c>
      <c r="J165" s="53">
        <v>201.69180000000051</v>
      </c>
      <c r="K165" s="53">
        <v>143.86819999999898</v>
      </c>
      <c r="L165" s="74">
        <f t="shared" si="10"/>
        <v>345.55999999999949</v>
      </c>
      <c r="M165" s="28">
        <f t="shared" si="21"/>
        <v>198.42664369796123</v>
      </c>
      <c r="N165" s="54">
        <v>295.70400000000001</v>
      </c>
      <c r="O165" s="53">
        <v>37.533000000000001</v>
      </c>
      <c r="P165" s="68">
        <f t="shared" si="19"/>
        <v>333.23700000000002</v>
      </c>
      <c r="Q165" s="28">
        <f t="shared" si="18"/>
        <v>191.35055986218777</v>
      </c>
    </row>
    <row r="166" spans="1:17" x14ac:dyDescent="0.3">
      <c r="A166" s="2">
        <v>160</v>
      </c>
      <c r="B166" s="8" t="s">
        <v>122</v>
      </c>
      <c r="C166" s="9">
        <v>1899.4</v>
      </c>
      <c r="D166" s="10" t="s">
        <v>11</v>
      </c>
      <c r="E166" s="12" t="s">
        <v>223</v>
      </c>
      <c r="F166" s="54">
        <v>205.71308652218084</v>
      </c>
      <c r="G166" s="54">
        <v>127.13474999999988</v>
      </c>
      <c r="H166" s="51">
        <f t="shared" si="8"/>
        <v>332.84783652218073</v>
      </c>
      <c r="I166" s="28">
        <f t="shared" si="20"/>
        <v>175.23841029913694</v>
      </c>
      <c r="J166" s="54">
        <v>201.90500000000011</v>
      </c>
      <c r="K166" s="54">
        <v>140.84499999999991</v>
      </c>
      <c r="L166" s="74">
        <f t="shared" si="10"/>
        <v>342.75</v>
      </c>
      <c r="M166" s="28">
        <f t="shared" si="21"/>
        <v>180.45172159629357</v>
      </c>
      <c r="N166" s="54">
        <v>290.32400000000001</v>
      </c>
      <c r="O166" s="54">
        <v>43.566000000000003</v>
      </c>
      <c r="P166" s="68">
        <f t="shared" si="19"/>
        <v>333.89</v>
      </c>
      <c r="Q166" s="28">
        <f t="shared" si="18"/>
        <v>175.78709066020849</v>
      </c>
    </row>
    <row r="167" spans="1:17" x14ac:dyDescent="0.3">
      <c r="A167" s="7">
        <v>161</v>
      </c>
      <c r="B167" s="8" t="s">
        <v>123</v>
      </c>
      <c r="C167" s="9">
        <v>402</v>
      </c>
      <c r="D167" s="10" t="s">
        <v>11</v>
      </c>
      <c r="E167" s="12" t="s">
        <v>223</v>
      </c>
      <c r="F167" s="54">
        <v>52.468361207840587</v>
      </c>
      <c r="G167" s="54">
        <v>4.7229999999998658</v>
      </c>
      <c r="H167" s="51">
        <f t="shared" si="8"/>
        <v>57.191361207840451</v>
      </c>
      <c r="I167" s="28">
        <f t="shared" si="20"/>
        <v>142.26706768119513</v>
      </c>
      <c r="J167" s="54">
        <v>49.887578360451492</v>
      </c>
      <c r="K167" s="54">
        <v>6.6779999999999902</v>
      </c>
      <c r="L167" s="74">
        <f t="shared" si="10"/>
        <v>56.565578360451482</v>
      </c>
      <c r="M167" s="28">
        <f t="shared" si="21"/>
        <v>140.71039393147134</v>
      </c>
      <c r="N167" s="54">
        <v>46.192</v>
      </c>
      <c r="O167" s="54">
        <v>8.9190000000000005</v>
      </c>
      <c r="P167" s="68">
        <f t="shared" si="19"/>
        <v>55.111000000000004</v>
      </c>
      <c r="Q167" s="28">
        <f t="shared" si="18"/>
        <v>137.09203980099505</v>
      </c>
    </row>
    <row r="168" spans="1:17" x14ac:dyDescent="0.3">
      <c r="A168" s="2">
        <v>162</v>
      </c>
      <c r="B168" s="8" t="s">
        <v>124</v>
      </c>
      <c r="C168" s="9">
        <v>1874.1</v>
      </c>
      <c r="D168" s="10" t="s">
        <v>11</v>
      </c>
      <c r="E168" s="12" t="s">
        <v>223</v>
      </c>
      <c r="F168" s="53">
        <v>133.27959999999925</v>
      </c>
      <c r="G168" s="53">
        <v>79.528400000000914</v>
      </c>
      <c r="H168" s="51">
        <f t="shared" si="8"/>
        <v>212.80800000000016</v>
      </c>
      <c r="I168" s="28">
        <f t="shared" si="20"/>
        <v>113.5521050104051</v>
      </c>
      <c r="J168" s="53">
        <v>130.20979999999906</v>
      </c>
      <c r="K168" s="53">
        <v>89.363200000001243</v>
      </c>
      <c r="L168" s="74">
        <f t="shared" si="10"/>
        <v>219.57300000000032</v>
      </c>
      <c r="M168" s="28">
        <f t="shared" si="21"/>
        <v>117.16183768208758</v>
      </c>
      <c r="N168" s="54">
        <v>166.41900000000001</v>
      </c>
      <c r="O168" s="53">
        <v>45.616</v>
      </c>
      <c r="P168" s="68">
        <f t="shared" si="19"/>
        <v>212.03500000000003</v>
      </c>
      <c r="Q168" s="28">
        <f t="shared" si="18"/>
        <v>113.13964036070649</v>
      </c>
    </row>
    <row r="169" spans="1:17" x14ac:dyDescent="0.3">
      <c r="A169" s="7">
        <v>163</v>
      </c>
      <c r="B169" s="8" t="s">
        <v>125</v>
      </c>
      <c r="C169" s="9">
        <v>1865.5</v>
      </c>
      <c r="D169" s="10" t="s">
        <v>11</v>
      </c>
      <c r="E169" s="12" t="s">
        <v>223</v>
      </c>
      <c r="F169" s="53">
        <v>136.39179999999948</v>
      </c>
      <c r="G169" s="53">
        <v>90.334200000000678</v>
      </c>
      <c r="H169" s="51">
        <f t="shared" si="8"/>
        <v>226.72600000000017</v>
      </c>
      <c r="I169" s="28">
        <f t="shared" si="20"/>
        <v>121.53631734119548</v>
      </c>
      <c r="J169" s="53">
        <v>125.03199999999887</v>
      </c>
      <c r="K169" s="53">
        <v>101.9000000000009</v>
      </c>
      <c r="L169" s="74">
        <f t="shared" si="10"/>
        <v>226.93199999999979</v>
      </c>
      <c r="M169" s="28">
        <f t="shared" si="21"/>
        <v>121.64674350040193</v>
      </c>
      <c r="N169" s="54">
        <v>168.846</v>
      </c>
      <c r="O169" s="53">
        <v>47.125999999999998</v>
      </c>
      <c r="P169" s="68">
        <f t="shared" si="19"/>
        <v>215.97200000000001</v>
      </c>
      <c r="Q169" s="28">
        <f t="shared" si="18"/>
        <v>115.77164299115519</v>
      </c>
    </row>
    <row r="170" spans="1:17" x14ac:dyDescent="0.3">
      <c r="A170" s="2">
        <v>164</v>
      </c>
      <c r="B170" s="8" t="s">
        <v>126</v>
      </c>
      <c r="C170" s="9">
        <v>1861.6</v>
      </c>
      <c r="D170" s="10" t="s">
        <v>11</v>
      </c>
      <c r="E170" s="12" t="s">
        <v>223</v>
      </c>
      <c r="F170" s="54">
        <v>122.32735000000034</v>
      </c>
      <c r="G170" s="54">
        <v>82.514649999999193</v>
      </c>
      <c r="H170" s="51">
        <f t="shared" si="8"/>
        <v>204.84199999999953</v>
      </c>
      <c r="I170" s="28">
        <f t="shared" si="20"/>
        <v>110.03545337344195</v>
      </c>
      <c r="J170" s="54">
        <v>116.76900000000046</v>
      </c>
      <c r="K170" s="54">
        <v>87.286999999999537</v>
      </c>
      <c r="L170" s="74">
        <f t="shared" si="10"/>
        <v>204.05599999999998</v>
      </c>
      <c r="M170" s="28">
        <f t="shared" si="21"/>
        <v>109.61323592608508</v>
      </c>
      <c r="N170" s="54">
        <v>160.684</v>
      </c>
      <c r="O170" s="54">
        <v>41.448</v>
      </c>
      <c r="P170" s="68">
        <f t="shared" si="19"/>
        <v>202.13200000000001</v>
      </c>
      <c r="Q170" s="28">
        <f t="shared" si="18"/>
        <v>108.57971637301247</v>
      </c>
    </row>
    <row r="171" spans="1:17" x14ac:dyDescent="0.3">
      <c r="A171" s="7">
        <v>165</v>
      </c>
      <c r="B171" s="8" t="s">
        <v>127</v>
      </c>
      <c r="C171" s="9">
        <v>1830.9</v>
      </c>
      <c r="D171" s="10" t="s">
        <v>11</v>
      </c>
      <c r="E171" s="12" t="s">
        <v>223</v>
      </c>
      <c r="F171" s="54">
        <v>244.25077937690511</v>
      </c>
      <c r="G171" s="54">
        <v>115.22574999999992</v>
      </c>
      <c r="H171" s="51">
        <f t="shared" si="8"/>
        <v>359.47652937690503</v>
      </c>
      <c r="I171" s="28">
        <f t="shared" si="20"/>
        <v>196.33870193724673</v>
      </c>
      <c r="J171" s="54">
        <v>238.57560000000052</v>
      </c>
      <c r="K171" s="54">
        <v>124.23140000000018</v>
      </c>
      <c r="L171" s="74">
        <f t="shared" si="10"/>
        <v>362.8070000000007</v>
      </c>
      <c r="M171" s="28">
        <f t="shared" si="21"/>
        <v>198.15773663225772</v>
      </c>
      <c r="N171" s="54">
        <v>308.017</v>
      </c>
      <c r="O171" s="54">
        <v>47.347000000000001</v>
      </c>
      <c r="P171" s="68">
        <f t="shared" si="19"/>
        <v>355.36399999999998</v>
      </c>
      <c r="Q171" s="28">
        <f t="shared" si="18"/>
        <v>194.09252280299305</v>
      </c>
    </row>
    <row r="172" spans="1:17" x14ac:dyDescent="0.3">
      <c r="A172" s="2">
        <v>166</v>
      </c>
      <c r="B172" s="8" t="s">
        <v>128</v>
      </c>
      <c r="C172" s="9">
        <v>1827.3</v>
      </c>
      <c r="D172" s="10" t="s">
        <v>11</v>
      </c>
      <c r="E172" s="12" t="s">
        <v>223</v>
      </c>
      <c r="F172" s="54">
        <v>241.02459999999982</v>
      </c>
      <c r="G172" s="54">
        <v>107.34040000000078</v>
      </c>
      <c r="H172" s="51">
        <f t="shared" si="8"/>
        <v>348.36500000000058</v>
      </c>
      <c r="I172" s="28">
        <f t="shared" si="20"/>
        <v>190.64466699502029</v>
      </c>
      <c r="J172" s="54">
        <v>237.18779999999916</v>
      </c>
      <c r="K172" s="54">
        <v>109.61920000000065</v>
      </c>
      <c r="L172" s="74">
        <f t="shared" si="10"/>
        <v>346.80699999999979</v>
      </c>
      <c r="M172" s="28">
        <f t="shared" si="21"/>
        <v>189.79204290483213</v>
      </c>
      <c r="N172" s="54">
        <v>289.83600000000001</v>
      </c>
      <c r="O172" s="54">
        <v>41.094000000000001</v>
      </c>
      <c r="P172" s="68">
        <f t="shared" si="19"/>
        <v>330.93</v>
      </c>
      <c r="Q172" s="28">
        <f t="shared" si="18"/>
        <v>181.1032671154162</v>
      </c>
    </row>
    <row r="173" spans="1:17" x14ac:dyDescent="0.3">
      <c r="A173" s="7">
        <v>167</v>
      </c>
      <c r="B173" s="8" t="s">
        <v>129</v>
      </c>
      <c r="C173" s="9">
        <v>1845.2</v>
      </c>
      <c r="D173" s="10" t="s">
        <v>11</v>
      </c>
      <c r="E173" s="12" t="s">
        <v>223</v>
      </c>
      <c r="F173" s="54">
        <v>253.09379999999882</v>
      </c>
      <c r="G173" s="54">
        <v>111.08120000000068</v>
      </c>
      <c r="H173" s="51">
        <f t="shared" si="8"/>
        <v>364.1749999999995</v>
      </c>
      <c r="I173" s="28">
        <f t="shared" si="20"/>
        <v>197.36342943854297</v>
      </c>
      <c r="J173" s="54">
        <v>247.11019999999843</v>
      </c>
      <c r="K173" s="54">
        <v>119.84480000000148</v>
      </c>
      <c r="L173" s="74">
        <f t="shared" si="10"/>
        <v>366.95499999999993</v>
      </c>
      <c r="M173" s="28">
        <f t="shared" si="21"/>
        <v>198.87004118794707</v>
      </c>
      <c r="N173" s="54">
        <v>314.56400000000002</v>
      </c>
      <c r="O173" s="54">
        <v>46.512</v>
      </c>
      <c r="P173" s="68">
        <f t="shared" si="19"/>
        <v>361.07600000000002</v>
      </c>
      <c r="Q173" s="28">
        <f t="shared" si="18"/>
        <v>195.68393670062866</v>
      </c>
    </row>
    <row r="174" spans="1:17" x14ac:dyDescent="0.3">
      <c r="A174" s="2">
        <v>168</v>
      </c>
      <c r="B174" s="8" t="s">
        <v>130</v>
      </c>
      <c r="C174" s="9">
        <v>2066.8000000000002</v>
      </c>
      <c r="D174" s="10" t="s">
        <v>11</v>
      </c>
      <c r="E174" s="12" t="s">
        <v>223</v>
      </c>
      <c r="F174" s="54">
        <v>245.48649999999986</v>
      </c>
      <c r="G174" s="54">
        <v>142.84150000000025</v>
      </c>
      <c r="H174" s="51">
        <f t="shared" si="8"/>
        <v>388.32800000000009</v>
      </c>
      <c r="I174" s="28">
        <f t="shared" si="20"/>
        <v>187.88852332107609</v>
      </c>
      <c r="J174" s="54">
        <v>348.49</v>
      </c>
      <c r="K174" s="54">
        <v>23.069000000000074</v>
      </c>
      <c r="L174" s="74">
        <f t="shared" si="10"/>
        <v>371.55900000000008</v>
      </c>
      <c r="M174" s="28">
        <f t="shared" si="21"/>
        <v>179.77501451519257</v>
      </c>
      <c r="N174" s="54">
        <v>369.29</v>
      </c>
      <c r="O174" s="54">
        <v>0</v>
      </c>
      <c r="P174" s="68">
        <f t="shared" si="19"/>
        <v>369.29</v>
      </c>
      <c r="Q174" s="28">
        <f t="shared" si="18"/>
        <v>178.67718211728274</v>
      </c>
    </row>
    <row r="175" spans="1:17" x14ac:dyDescent="0.3">
      <c r="A175" s="7">
        <v>169</v>
      </c>
      <c r="B175" s="8" t="s">
        <v>131</v>
      </c>
      <c r="C175" s="9">
        <v>2103.6</v>
      </c>
      <c r="D175" s="10" t="s">
        <v>11</v>
      </c>
      <c r="E175" s="12" t="s">
        <v>223</v>
      </c>
      <c r="F175" s="53">
        <v>238.12199999999945</v>
      </c>
      <c r="G175" s="53">
        <v>141.05199999999903</v>
      </c>
      <c r="H175" s="51">
        <f t="shared" si="8"/>
        <v>379.1739999999985</v>
      </c>
      <c r="I175" s="28">
        <f t="shared" si="20"/>
        <v>180.25004753755397</v>
      </c>
      <c r="J175" s="53">
        <v>249.68500000000279</v>
      </c>
      <c r="K175" s="53">
        <v>137.30399999999861</v>
      </c>
      <c r="L175" s="74">
        <f t="shared" si="10"/>
        <v>386.9890000000014</v>
      </c>
      <c r="M175" s="28">
        <f t="shared" si="21"/>
        <v>183.96510743487423</v>
      </c>
      <c r="N175" s="54">
        <v>324.904</v>
      </c>
      <c r="O175" s="53">
        <v>44.363999999999997</v>
      </c>
      <c r="P175" s="68">
        <f t="shared" si="19"/>
        <v>369.26799999999997</v>
      </c>
      <c r="Q175" s="28">
        <f t="shared" si="18"/>
        <v>175.54097737212399</v>
      </c>
    </row>
    <row r="176" spans="1:17" x14ac:dyDescent="0.3">
      <c r="A176" s="2">
        <v>170</v>
      </c>
      <c r="B176" s="8" t="s">
        <v>132</v>
      </c>
      <c r="C176" s="9">
        <v>2049.6999999999998</v>
      </c>
      <c r="D176" s="10" t="s">
        <v>11</v>
      </c>
      <c r="E176" s="12" t="s">
        <v>223</v>
      </c>
      <c r="F176" s="53">
        <v>234.28899999999834</v>
      </c>
      <c r="G176" s="53">
        <v>145.7260000000029</v>
      </c>
      <c r="H176" s="51">
        <f t="shared" si="8"/>
        <v>380.01500000000124</v>
      </c>
      <c r="I176" s="28">
        <f t="shared" si="20"/>
        <v>185.40030248329086</v>
      </c>
      <c r="J176" s="53">
        <v>225.73959999999934</v>
      </c>
      <c r="K176" s="53">
        <v>140.03040000000112</v>
      </c>
      <c r="L176" s="74">
        <f t="shared" si="10"/>
        <v>365.77000000000044</v>
      </c>
      <c r="M176" s="28">
        <f t="shared" si="21"/>
        <v>178.45050495194442</v>
      </c>
      <c r="N176" s="54">
        <v>278.56099999999998</v>
      </c>
      <c r="O176" s="53">
        <v>62.892000000000003</v>
      </c>
      <c r="P176" s="68">
        <f t="shared" si="19"/>
        <v>341.45299999999997</v>
      </c>
      <c r="Q176" s="28">
        <f t="shared" si="18"/>
        <v>166.58681758306096</v>
      </c>
    </row>
    <row r="177" spans="1:17" x14ac:dyDescent="0.3">
      <c r="A177" s="7">
        <v>171</v>
      </c>
      <c r="B177" s="8" t="s">
        <v>133</v>
      </c>
      <c r="C177" s="9">
        <v>1887.2</v>
      </c>
      <c r="D177" s="10" t="s">
        <v>11</v>
      </c>
      <c r="E177" s="12" t="s">
        <v>223</v>
      </c>
      <c r="F177" s="54">
        <v>225.97625000000141</v>
      </c>
      <c r="G177" s="54">
        <v>123.819749999998</v>
      </c>
      <c r="H177" s="51">
        <f t="shared" ref="H177:H205" si="22">SUM(F177:G177)</f>
        <v>349.79599999999942</v>
      </c>
      <c r="I177" s="28">
        <f t="shared" si="20"/>
        <v>185.35184400169533</v>
      </c>
      <c r="J177" s="54">
        <v>216.89880000000193</v>
      </c>
      <c r="K177" s="54">
        <v>118.09019999999764</v>
      </c>
      <c r="L177" s="74">
        <f t="shared" ref="L177:L205" si="23">SUM(J177:K177)</f>
        <v>334.98899999999958</v>
      </c>
      <c r="M177" s="28">
        <f t="shared" si="21"/>
        <v>177.50582874099172</v>
      </c>
      <c r="N177" s="54">
        <v>296.03500000000003</v>
      </c>
      <c r="O177" s="54">
        <v>38.863</v>
      </c>
      <c r="P177" s="68">
        <f t="shared" si="19"/>
        <v>334.89800000000002</v>
      </c>
      <c r="Q177" s="28">
        <f t="shared" si="18"/>
        <v>177.45760915642222</v>
      </c>
    </row>
    <row r="178" spans="1:17" x14ac:dyDescent="0.3">
      <c r="A178" s="2">
        <v>172</v>
      </c>
      <c r="B178" s="8" t="s">
        <v>254</v>
      </c>
      <c r="C178" s="9">
        <v>1868.4</v>
      </c>
      <c r="D178" s="10" t="s">
        <v>199</v>
      </c>
      <c r="E178" s="12" t="s">
        <v>223</v>
      </c>
      <c r="F178" s="54">
        <v>232.58599999999933</v>
      </c>
      <c r="G178" s="54">
        <v>0</v>
      </c>
      <c r="H178" s="51">
        <f t="shared" si="22"/>
        <v>232.58599999999933</v>
      </c>
      <c r="I178" s="28">
        <f t="shared" si="20"/>
        <v>124.48405052451258</v>
      </c>
      <c r="J178" s="54">
        <v>225.55200000000045</v>
      </c>
      <c r="K178" s="54">
        <v>0</v>
      </c>
      <c r="L178" s="74">
        <f t="shared" si="23"/>
        <v>225.55200000000045</v>
      </c>
      <c r="M178" s="28">
        <f t="shared" si="21"/>
        <v>120.71933204881205</v>
      </c>
      <c r="N178" s="54">
        <v>223.28299999999999</v>
      </c>
      <c r="O178" s="54">
        <v>0</v>
      </c>
      <c r="P178" s="68">
        <f t="shared" si="19"/>
        <v>223.28299999999999</v>
      </c>
      <c r="Q178" s="28">
        <f t="shared" si="18"/>
        <v>119.50492399914364</v>
      </c>
    </row>
    <row r="179" spans="1:17" x14ac:dyDescent="0.3">
      <c r="A179" s="7">
        <v>173</v>
      </c>
      <c r="B179" s="14" t="s">
        <v>255</v>
      </c>
      <c r="C179" s="15">
        <v>423</v>
      </c>
      <c r="D179" s="16" t="s">
        <v>199</v>
      </c>
      <c r="E179" s="12" t="s">
        <v>223</v>
      </c>
      <c r="F179" s="59">
        <v>42.781999999999982</v>
      </c>
      <c r="G179" s="54">
        <v>0</v>
      </c>
      <c r="H179" s="51">
        <f t="shared" si="22"/>
        <v>42.781999999999982</v>
      </c>
      <c r="I179" s="28">
        <f t="shared" si="20"/>
        <v>101.13947990543731</v>
      </c>
      <c r="J179" s="59">
        <v>40.050000000000004</v>
      </c>
      <c r="K179" s="54">
        <v>0</v>
      </c>
      <c r="L179" s="74">
        <f t="shared" si="23"/>
        <v>40.050000000000004</v>
      </c>
      <c r="M179" s="28">
        <f t="shared" si="21"/>
        <v>94.680851063829806</v>
      </c>
      <c r="N179" s="59">
        <v>41.078000000000003</v>
      </c>
      <c r="O179" s="59">
        <v>0</v>
      </c>
      <c r="P179" s="68">
        <f t="shared" si="19"/>
        <v>41.078000000000003</v>
      </c>
      <c r="Q179" s="28">
        <f t="shared" si="18"/>
        <v>97.111111111111114</v>
      </c>
    </row>
    <row r="180" spans="1:17" x14ac:dyDescent="0.3">
      <c r="A180" s="2">
        <v>174</v>
      </c>
      <c r="B180" s="8" t="s">
        <v>134</v>
      </c>
      <c r="C180" s="9">
        <v>2954</v>
      </c>
      <c r="D180" s="10" t="s">
        <v>11</v>
      </c>
      <c r="E180" s="12" t="s">
        <v>223</v>
      </c>
      <c r="F180" s="54">
        <v>415.94400000000132</v>
      </c>
      <c r="G180" s="54">
        <v>0</v>
      </c>
      <c r="H180" s="51">
        <f t="shared" si="22"/>
        <v>415.94400000000132</v>
      </c>
      <c r="I180" s="28">
        <f t="shared" si="20"/>
        <v>140.80704129993273</v>
      </c>
      <c r="J180" s="54">
        <v>410.77199999999885</v>
      </c>
      <c r="K180" s="54">
        <v>0</v>
      </c>
      <c r="L180" s="74">
        <f t="shared" si="23"/>
        <v>410.77199999999885</v>
      </c>
      <c r="M180" s="28">
        <f t="shared" si="21"/>
        <v>139.05619498984387</v>
      </c>
      <c r="N180" s="54">
        <v>412.07799999999997</v>
      </c>
      <c r="O180" s="54">
        <v>0</v>
      </c>
      <c r="P180" s="68">
        <f t="shared" si="19"/>
        <v>412.07799999999997</v>
      </c>
      <c r="Q180" s="28">
        <f t="shared" si="18"/>
        <v>139.49830737982396</v>
      </c>
    </row>
    <row r="181" spans="1:17" x14ac:dyDescent="0.3">
      <c r="A181" s="7">
        <v>175</v>
      </c>
      <c r="B181" s="8" t="s">
        <v>135</v>
      </c>
      <c r="C181" s="9">
        <v>775.7</v>
      </c>
      <c r="D181" s="16" t="s">
        <v>199</v>
      </c>
      <c r="E181" s="12" t="s">
        <v>223</v>
      </c>
      <c r="F181" s="54">
        <v>95.860000000000127</v>
      </c>
      <c r="G181" s="54">
        <v>0</v>
      </c>
      <c r="H181" s="51">
        <f t="shared" si="22"/>
        <v>95.860000000000127</v>
      </c>
      <c r="I181" s="28">
        <f t="shared" si="20"/>
        <v>123.57870310687137</v>
      </c>
      <c r="J181" s="54">
        <v>88.312999999999647</v>
      </c>
      <c r="K181" s="54">
        <v>0</v>
      </c>
      <c r="L181" s="74">
        <f t="shared" si="23"/>
        <v>88.312999999999647</v>
      </c>
      <c r="M181" s="28">
        <f t="shared" si="21"/>
        <v>113.84942632460957</v>
      </c>
      <c r="N181" s="54">
        <v>92.817999999999998</v>
      </c>
      <c r="O181" s="54">
        <v>0</v>
      </c>
      <c r="P181" s="68">
        <f t="shared" si="19"/>
        <v>92.817999999999998</v>
      </c>
      <c r="Q181" s="28">
        <f t="shared" si="18"/>
        <v>119.65708392419749</v>
      </c>
    </row>
    <row r="182" spans="1:17" x14ac:dyDescent="0.3">
      <c r="A182" s="2">
        <v>176</v>
      </c>
      <c r="B182" s="8" t="s">
        <v>256</v>
      </c>
      <c r="C182" s="9">
        <v>2584</v>
      </c>
      <c r="D182" s="16" t="s">
        <v>199</v>
      </c>
      <c r="E182" s="12" t="s">
        <v>223</v>
      </c>
      <c r="F182" s="54">
        <v>526.75999999999931</v>
      </c>
      <c r="G182" s="54">
        <v>0</v>
      </c>
      <c r="H182" s="51">
        <f t="shared" si="22"/>
        <v>526.75999999999931</v>
      </c>
      <c r="I182" s="28">
        <f t="shared" si="20"/>
        <v>203.85448916408643</v>
      </c>
      <c r="J182" s="54">
        <v>287.60000000000036</v>
      </c>
      <c r="K182" s="54">
        <v>0</v>
      </c>
      <c r="L182" s="74">
        <f t="shared" si="23"/>
        <v>287.60000000000036</v>
      </c>
      <c r="M182" s="28">
        <f t="shared" si="21"/>
        <v>111.30030959752335</v>
      </c>
      <c r="N182" s="54">
        <v>307.99</v>
      </c>
      <c r="O182" s="54">
        <v>0</v>
      </c>
      <c r="P182" s="68">
        <f t="shared" si="19"/>
        <v>307.99</v>
      </c>
      <c r="Q182" s="28">
        <f t="shared" si="18"/>
        <v>119.19117647058823</v>
      </c>
    </row>
    <row r="183" spans="1:17" x14ac:dyDescent="0.3">
      <c r="A183" s="7">
        <v>177</v>
      </c>
      <c r="B183" s="8" t="s">
        <v>257</v>
      </c>
      <c r="C183" s="9">
        <v>2308.5</v>
      </c>
      <c r="D183" s="16" t="s">
        <v>199</v>
      </c>
      <c r="E183" s="12" t="s">
        <v>223</v>
      </c>
      <c r="F183" s="54">
        <v>255.97999999999956</v>
      </c>
      <c r="G183" s="54">
        <v>0</v>
      </c>
      <c r="H183" s="51">
        <f t="shared" si="22"/>
        <v>255.97999999999956</v>
      </c>
      <c r="I183" s="28">
        <f t="shared" ref="I183:I205" si="24">H183*1000/C183</f>
        <v>110.88585661685057</v>
      </c>
      <c r="J183" s="54">
        <v>248.03999999999996</v>
      </c>
      <c r="K183" s="54">
        <v>0</v>
      </c>
      <c r="L183" s="74">
        <f t="shared" si="23"/>
        <v>248.03999999999996</v>
      </c>
      <c r="M183" s="28">
        <f t="shared" ref="M183:M205" si="25">L183*1000/C183</f>
        <v>107.44639376218322</v>
      </c>
      <c r="N183" s="54">
        <v>228.2</v>
      </c>
      <c r="O183" s="54">
        <v>0</v>
      </c>
      <c r="P183" s="68">
        <f t="shared" si="19"/>
        <v>228.2</v>
      </c>
      <c r="Q183" s="28">
        <f t="shared" si="18"/>
        <v>98.852068442711712</v>
      </c>
    </row>
    <row r="184" spans="1:17" ht="13.2" customHeight="1" x14ac:dyDescent="0.3">
      <c r="A184" s="2">
        <v>178</v>
      </c>
      <c r="B184" s="8" t="s">
        <v>258</v>
      </c>
      <c r="C184" s="9">
        <v>409</v>
      </c>
      <c r="D184" s="16" t="s">
        <v>199</v>
      </c>
      <c r="E184" s="12" t="s">
        <v>223</v>
      </c>
      <c r="F184" s="54">
        <v>53.741000000000099</v>
      </c>
      <c r="G184" s="54">
        <v>0</v>
      </c>
      <c r="H184" s="51">
        <f t="shared" si="22"/>
        <v>53.741000000000099</v>
      </c>
      <c r="I184" s="28">
        <f t="shared" si="24"/>
        <v>131.39608801956015</v>
      </c>
      <c r="J184" s="54">
        <v>31.402999999999906</v>
      </c>
      <c r="K184" s="54">
        <v>0</v>
      </c>
      <c r="L184" s="74">
        <f t="shared" si="23"/>
        <v>31.402999999999906</v>
      </c>
      <c r="M184" s="28">
        <f t="shared" si="25"/>
        <v>76.779951100244261</v>
      </c>
      <c r="N184" s="54">
        <v>16.503</v>
      </c>
      <c r="O184" s="54">
        <v>0</v>
      </c>
      <c r="P184" s="68">
        <f t="shared" si="19"/>
        <v>16.503</v>
      </c>
      <c r="Q184" s="28">
        <f t="shared" si="18"/>
        <v>40.349633251833744</v>
      </c>
    </row>
    <row r="185" spans="1:17" ht="13.2" customHeight="1" x14ac:dyDescent="0.3">
      <c r="A185" s="7">
        <v>179</v>
      </c>
      <c r="B185" s="8" t="s">
        <v>259</v>
      </c>
      <c r="C185" s="9">
        <v>5140.8999999999996</v>
      </c>
      <c r="D185" s="16" t="s">
        <v>199</v>
      </c>
      <c r="E185" s="12" t="s">
        <v>223</v>
      </c>
      <c r="F185" s="53">
        <v>727.1479999999998</v>
      </c>
      <c r="G185" s="54">
        <v>0</v>
      </c>
      <c r="H185" s="51">
        <f t="shared" si="22"/>
        <v>727.1479999999998</v>
      </c>
      <c r="I185" s="28">
        <f t="shared" si="24"/>
        <v>141.44371608084185</v>
      </c>
      <c r="J185" s="53">
        <v>728.2720000000013</v>
      </c>
      <c r="K185" s="54">
        <v>0</v>
      </c>
      <c r="L185" s="74">
        <f t="shared" si="23"/>
        <v>728.2720000000013</v>
      </c>
      <c r="M185" s="28">
        <f t="shared" si="25"/>
        <v>141.66235484059237</v>
      </c>
      <c r="N185" s="54">
        <v>658.86400000000003</v>
      </c>
      <c r="O185" s="53">
        <v>0</v>
      </c>
      <c r="P185" s="68">
        <f t="shared" si="19"/>
        <v>658.86400000000003</v>
      </c>
      <c r="Q185" s="28">
        <f t="shared" si="18"/>
        <v>128.16121690754537</v>
      </c>
    </row>
    <row r="186" spans="1:17" ht="13.2" customHeight="1" x14ac:dyDescent="0.3">
      <c r="A186" s="2">
        <v>180</v>
      </c>
      <c r="B186" s="13" t="s">
        <v>260</v>
      </c>
      <c r="C186" s="9">
        <v>1603.5</v>
      </c>
      <c r="D186" s="16" t="s">
        <v>199</v>
      </c>
      <c r="E186" s="12" t="s">
        <v>223</v>
      </c>
      <c r="F186" s="54">
        <v>195.19299999999976</v>
      </c>
      <c r="G186" s="54">
        <v>0</v>
      </c>
      <c r="H186" s="51">
        <f t="shared" si="22"/>
        <v>195.19299999999976</v>
      </c>
      <c r="I186" s="28">
        <f t="shared" si="24"/>
        <v>121.72934206423434</v>
      </c>
      <c r="J186" s="54">
        <v>196.04300000000012</v>
      </c>
      <c r="K186" s="54">
        <v>0</v>
      </c>
      <c r="L186" s="74">
        <f t="shared" si="23"/>
        <v>196.04300000000012</v>
      </c>
      <c r="M186" s="28">
        <f t="shared" si="25"/>
        <v>122.25943249142507</v>
      </c>
      <c r="N186" s="54">
        <v>206.39099999999999</v>
      </c>
      <c r="O186" s="54">
        <v>0</v>
      </c>
      <c r="P186" s="68">
        <f t="shared" si="19"/>
        <v>206.39099999999999</v>
      </c>
      <c r="Q186" s="28">
        <f t="shared" si="18"/>
        <v>128.71281571562207</v>
      </c>
    </row>
    <row r="187" spans="1:17" ht="13.2" customHeight="1" x14ac:dyDescent="0.3">
      <c r="A187" s="7">
        <v>181</v>
      </c>
      <c r="B187" s="13" t="s">
        <v>136</v>
      </c>
      <c r="C187" s="9">
        <v>159.01</v>
      </c>
      <c r="D187" s="10" t="s">
        <v>11</v>
      </c>
      <c r="E187" s="12" t="s">
        <v>224</v>
      </c>
      <c r="F187" s="54">
        <v>32.192999999999969</v>
      </c>
      <c r="G187" s="54">
        <v>0</v>
      </c>
      <c r="H187" s="51">
        <f t="shared" si="22"/>
        <v>32.192999999999969</v>
      </c>
      <c r="I187" s="28">
        <f t="shared" si="24"/>
        <v>202.45896484497814</v>
      </c>
      <c r="J187" s="54">
        <v>59.067000000000007</v>
      </c>
      <c r="K187" s="54">
        <v>0</v>
      </c>
      <c r="L187" s="74">
        <f t="shared" si="23"/>
        <v>59.067000000000007</v>
      </c>
      <c r="M187" s="28">
        <f t="shared" si="25"/>
        <v>371.46720332054593</v>
      </c>
      <c r="N187" s="54">
        <v>35.067</v>
      </c>
      <c r="O187" s="54">
        <v>0</v>
      </c>
      <c r="P187" s="68">
        <f t="shared" si="19"/>
        <v>35.067</v>
      </c>
      <c r="Q187" s="28">
        <f t="shared" si="18"/>
        <v>220.5332997924659</v>
      </c>
    </row>
    <row r="188" spans="1:17" ht="13.2" customHeight="1" x14ac:dyDescent="0.3">
      <c r="A188" s="2">
        <v>182</v>
      </c>
      <c r="B188" s="8" t="s">
        <v>137</v>
      </c>
      <c r="C188" s="9">
        <v>856.1</v>
      </c>
      <c r="D188" s="10" t="s">
        <v>11</v>
      </c>
      <c r="E188" s="12" t="s">
        <v>224</v>
      </c>
      <c r="F188" s="54">
        <v>60.221000000000146</v>
      </c>
      <c r="G188" s="54">
        <v>0</v>
      </c>
      <c r="H188" s="51">
        <f t="shared" si="22"/>
        <v>60.221000000000146</v>
      </c>
      <c r="I188" s="28">
        <f t="shared" si="24"/>
        <v>70.343417825020609</v>
      </c>
      <c r="J188" s="54">
        <v>34.547000000000025</v>
      </c>
      <c r="K188" s="54">
        <v>0</v>
      </c>
      <c r="L188" s="74">
        <f t="shared" si="23"/>
        <v>34.547000000000025</v>
      </c>
      <c r="M188" s="28">
        <f t="shared" si="25"/>
        <v>40.353930615582321</v>
      </c>
      <c r="N188" s="54">
        <v>59.737000000000002</v>
      </c>
      <c r="O188" s="54">
        <v>0</v>
      </c>
      <c r="P188" s="68">
        <f t="shared" si="19"/>
        <v>59.737000000000002</v>
      </c>
      <c r="Q188" s="28">
        <f t="shared" si="18"/>
        <v>69.778063310360935</v>
      </c>
    </row>
    <row r="189" spans="1:17" ht="13.2" customHeight="1" x14ac:dyDescent="0.3">
      <c r="A189" s="7">
        <v>183</v>
      </c>
      <c r="B189" s="8" t="s">
        <v>138</v>
      </c>
      <c r="C189" s="9">
        <v>633.9</v>
      </c>
      <c r="D189" s="10" t="s">
        <v>11</v>
      </c>
      <c r="E189" s="12" t="s">
        <v>224</v>
      </c>
      <c r="F189" s="53">
        <v>84.046999999999997</v>
      </c>
      <c r="G189" s="54">
        <v>0</v>
      </c>
      <c r="H189" s="51">
        <f t="shared" si="22"/>
        <v>84.046999999999997</v>
      </c>
      <c r="I189" s="28">
        <f t="shared" si="24"/>
        <v>132.58715885786401</v>
      </c>
      <c r="J189" s="53">
        <v>80.924000000000007</v>
      </c>
      <c r="K189" s="54">
        <v>0</v>
      </c>
      <c r="L189" s="74">
        <f t="shared" si="23"/>
        <v>80.924000000000007</v>
      </c>
      <c r="M189" s="28">
        <f t="shared" si="25"/>
        <v>127.6605142766998</v>
      </c>
      <c r="N189" s="54">
        <v>74.162999999999997</v>
      </c>
      <c r="O189" s="53">
        <v>0</v>
      </c>
      <c r="P189" s="68">
        <f t="shared" si="19"/>
        <v>74.162999999999997</v>
      </c>
      <c r="Q189" s="28">
        <f t="shared" si="18"/>
        <v>116.99479413156649</v>
      </c>
    </row>
    <row r="190" spans="1:17" ht="13.2" customHeight="1" x14ac:dyDescent="0.3">
      <c r="A190" s="2">
        <v>184</v>
      </c>
      <c r="B190" s="8" t="s">
        <v>139</v>
      </c>
      <c r="C190" s="9">
        <v>898.79</v>
      </c>
      <c r="D190" s="10" t="s">
        <v>11</v>
      </c>
      <c r="E190" s="12" t="s">
        <v>224</v>
      </c>
      <c r="F190" s="54">
        <v>127.96499999999999</v>
      </c>
      <c r="G190" s="54">
        <v>0</v>
      </c>
      <c r="H190" s="51">
        <f t="shared" si="22"/>
        <v>127.96499999999999</v>
      </c>
      <c r="I190" s="28">
        <f t="shared" si="24"/>
        <v>142.37474827267769</v>
      </c>
      <c r="J190" s="54">
        <v>158.60599999999999</v>
      </c>
      <c r="K190" s="54">
        <v>0</v>
      </c>
      <c r="L190" s="74">
        <f t="shared" si="23"/>
        <v>158.60599999999999</v>
      </c>
      <c r="M190" s="28">
        <f t="shared" si="25"/>
        <v>176.46613780749675</v>
      </c>
      <c r="N190" s="54">
        <v>124.729</v>
      </c>
      <c r="O190" s="54">
        <v>0</v>
      </c>
      <c r="P190" s="68">
        <f t="shared" si="19"/>
        <v>124.729</v>
      </c>
      <c r="Q190" s="28">
        <f t="shared" si="18"/>
        <v>138.77435218460374</v>
      </c>
    </row>
    <row r="191" spans="1:17" ht="13.2" customHeight="1" x14ac:dyDescent="0.3">
      <c r="A191" s="7">
        <v>185</v>
      </c>
      <c r="B191" s="8" t="s">
        <v>140</v>
      </c>
      <c r="C191" s="9">
        <v>912.5</v>
      </c>
      <c r="D191" s="10" t="s">
        <v>11</v>
      </c>
      <c r="E191" s="12" t="s">
        <v>224</v>
      </c>
      <c r="F191" s="54">
        <v>143.05000000000004</v>
      </c>
      <c r="G191" s="54">
        <v>0</v>
      </c>
      <c r="H191" s="51">
        <f t="shared" si="22"/>
        <v>143.05000000000004</v>
      </c>
      <c r="I191" s="28">
        <f t="shared" si="24"/>
        <v>156.76712328767127</v>
      </c>
      <c r="J191" s="54">
        <v>132.46100000000001</v>
      </c>
      <c r="K191" s="54">
        <v>0</v>
      </c>
      <c r="L191" s="74">
        <f t="shared" si="23"/>
        <v>132.46100000000001</v>
      </c>
      <c r="M191" s="28">
        <f t="shared" si="25"/>
        <v>145.16273972602741</v>
      </c>
      <c r="N191" s="54">
        <v>135.642</v>
      </c>
      <c r="O191" s="54">
        <v>0</v>
      </c>
      <c r="P191" s="68">
        <f t="shared" si="19"/>
        <v>135.642</v>
      </c>
      <c r="Q191" s="28">
        <f t="shared" si="18"/>
        <v>148.64876712328768</v>
      </c>
    </row>
    <row r="192" spans="1:17" ht="13.2" customHeight="1" x14ac:dyDescent="0.3">
      <c r="A192" s="2">
        <v>186</v>
      </c>
      <c r="B192" s="8" t="s">
        <v>141</v>
      </c>
      <c r="C192" s="9">
        <v>1172.3</v>
      </c>
      <c r="D192" s="10" t="s">
        <v>11</v>
      </c>
      <c r="E192" s="12" t="s">
        <v>224</v>
      </c>
      <c r="F192" s="53">
        <v>196.33799999999968</v>
      </c>
      <c r="G192" s="54">
        <v>0</v>
      </c>
      <c r="H192" s="51">
        <f t="shared" si="22"/>
        <v>196.33799999999968</v>
      </c>
      <c r="I192" s="28">
        <f t="shared" si="24"/>
        <v>167.48102021666782</v>
      </c>
      <c r="J192" s="53">
        <v>189.55399999999986</v>
      </c>
      <c r="K192" s="54">
        <v>0</v>
      </c>
      <c r="L192" s="74">
        <f t="shared" si="23"/>
        <v>189.55399999999986</v>
      </c>
      <c r="M192" s="28">
        <f t="shared" si="25"/>
        <v>161.69410560436737</v>
      </c>
      <c r="N192" s="54">
        <v>191.43299999999999</v>
      </c>
      <c r="O192" s="53">
        <v>0</v>
      </c>
      <c r="P192" s="68">
        <f t="shared" si="19"/>
        <v>191.43299999999999</v>
      </c>
      <c r="Q192" s="28">
        <f t="shared" si="18"/>
        <v>163.29693764394781</v>
      </c>
    </row>
    <row r="193" spans="1:17" ht="13.2" customHeight="1" x14ac:dyDescent="0.3">
      <c r="A193" s="7">
        <v>187</v>
      </c>
      <c r="B193" s="8" t="s">
        <v>142</v>
      </c>
      <c r="C193" s="9">
        <v>1362.6</v>
      </c>
      <c r="D193" s="10" t="s">
        <v>11</v>
      </c>
      <c r="E193" s="12" t="s">
        <v>224</v>
      </c>
      <c r="F193" s="54">
        <v>198.43599999999978</v>
      </c>
      <c r="G193" s="54">
        <v>0</v>
      </c>
      <c r="H193" s="51">
        <f t="shared" si="22"/>
        <v>198.43599999999978</v>
      </c>
      <c r="I193" s="28">
        <f t="shared" si="24"/>
        <v>145.63041244679275</v>
      </c>
      <c r="J193" s="54">
        <v>204.50200000000041</v>
      </c>
      <c r="K193" s="54">
        <v>0</v>
      </c>
      <c r="L193" s="74">
        <f t="shared" si="23"/>
        <v>204.50200000000041</v>
      </c>
      <c r="M193" s="28">
        <f t="shared" si="25"/>
        <v>150.08219580214327</v>
      </c>
      <c r="N193" s="54">
        <v>212.78700000000001</v>
      </c>
      <c r="O193" s="54">
        <v>0</v>
      </c>
      <c r="P193" s="68">
        <f t="shared" si="19"/>
        <v>212.78700000000001</v>
      </c>
      <c r="Q193" s="28">
        <f t="shared" si="18"/>
        <v>156.16248348745046</v>
      </c>
    </row>
    <row r="194" spans="1:17" ht="13.2" customHeight="1" x14ac:dyDescent="0.3">
      <c r="A194" s="2">
        <v>188</v>
      </c>
      <c r="B194" s="8" t="s">
        <v>143</v>
      </c>
      <c r="C194" s="9">
        <v>861.7</v>
      </c>
      <c r="D194" s="10" t="s">
        <v>11</v>
      </c>
      <c r="E194" s="12" t="s">
        <v>224</v>
      </c>
      <c r="F194" s="53">
        <v>130.78499999999994</v>
      </c>
      <c r="G194" s="54">
        <v>0</v>
      </c>
      <c r="H194" s="51">
        <f t="shared" si="22"/>
        <v>130.78499999999994</v>
      </c>
      <c r="I194" s="28">
        <f t="shared" si="24"/>
        <v>151.7755599396541</v>
      </c>
      <c r="J194" s="53">
        <v>149.60500000000002</v>
      </c>
      <c r="K194" s="54">
        <v>0</v>
      </c>
      <c r="L194" s="74">
        <f t="shared" si="23"/>
        <v>149.60500000000002</v>
      </c>
      <c r="M194" s="28">
        <f t="shared" si="25"/>
        <v>173.6161076940931</v>
      </c>
      <c r="N194" s="54">
        <v>121.634</v>
      </c>
      <c r="O194" s="53">
        <v>0</v>
      </c>
      <c r="P194" s="68">
        <f t="shared" si="19"/>
        <v>121.634</v>
      </c>
      <c r="Q194" s="28">
        <f t="shared" si="18"/>
        <v>141.15585470581408</v>
      </c>
    </row>
    <row r="195" spans="1:17" ht="13.2" customHeight="1" x14ac:dyDescent="0.3">
      <c r="A195" s="7">
        <v>189</v>
      </c>
      <c r="B195" s="8" t="s">
        <v>144</v>
      </c>
      <c r="C195" s="9">
        <v>1357.4</v>
      </c>
      <c r="D195" s="10" t="s">
        <v>11</v>
      </c>
      <c r="E195" s="12" t="s">
        <v>224</v>
      </c>
      <c r="F195" s="54">
        <v>207.68100000000013</v>
      </c>
      <c r="G195" s="54">
        <v>0</v>
      </c>
      <c r="H195" s="51">
        <f t="shared" si="22"/>
        <v>207.68100000000013</v>
      </c>
      <c r="I195" s="28">
        <f t="shared" si="24"/>
        <v>152.99911595697665</v>
      </c>
      <c r="J195" s="54">
        <v>208.09400000000002</v>
      </c>
      <c r="K195" s="54">
        <v>0</v>
      </c>
      <c r="L195" s="74">
        <f t="shared" si="23"/>
        <v>208.09400000000002</v>
      </c>
      <c r="M195" s="28">
        <f t="shared" si="25"/>
        <v>153.30337409753943</v>
      </c>
      <c r="N195" s="54">
        <v>210.93100000000001</v>
      </c>
      <c r="O195" s="54">
        <v>0</v>
      </c>
      <c r="P195" s="68">
        <f t="shared" si="19"/>
        <v>210.93100000000001</v>
      </c>
      <c r="Q195" s="28">
        <f t="shared" si="18"/>
        <v>155.39339914542506</v>
      </c>
    </row>
    <row r="196" spans="1:17" ht="13.2" customHeight="1" x14ac:dyDescent="0.3">
      <c r="A196" s="2">
        <v>190</v>
      </c>
      <c r="B196" s="8" t="s">
        <v>145</v>
      </c>
      <c r="C196" s="9">
        <v>1016.9</v>
      </c>
      <c r="D196" s="10" t="s">
        <v>11</v>
      </c>
      <c r="E196" s="12" t="s">
        <v>224</v>
      </c>
      <c r="F196" s="54">
        <v>69.801000000000201</v>
      </c>
      <c r="G196" s="54">
        <v>0</v>
      </c>
      <c r="H196" s="51">
        <f t="shared" si="22"/>
        <v>69.801000000000201</v>
      </c>
      <c r="I196" s="28">
        <f t="shared" si="24"/>
        <v>68.640967646769795</v>
      </c>
      <c r="J196" s="54">
        <v>75.574999999999818</v>
      </c>
      <c r="K196" s="54">
        <v>0</v>
      </c>
      <c r="L196" s="74">
        <f t="shared" si="23"/>
        <v>75.574999999999818</v>
      </c>
      <c r="M196" s="28">
        <f t="shared" si="25"/>
        <v>74.319008752089516</v>
      </c>
      <c r="N196" s="54">
        <v>71.602999999999994</v>
      </c>
      <c r="O196" s="54">
        <v>0</v>
      </c>
      <c r="P196" s="68">
        <f t="shared" si="19"/>
        <v>71.602999999999994</v>
      </c>
      <c r="Q196" s="28">
        <f t="shared" si="18"/>
        <v>70.413019962631523</v>
      </c>
    </row>
    <row r="197" spans="1:17" ht="13.2" customHeight="1" x14ac:dyDescent="0.3">
      <c r="A197" s="7">
        <v>191</v>
      </c>
      <c r="B197" s="8" t="s">
        <v>146</v>
      </c>
      <c r="C197" s="9">
        <v>715.7</v>
      </c>
      <c r="D197" s="10" t="s">
        <v>11</v>
      </c>
      <c r="E197" s="12" t="s">
        <v>224</v>
      </c>
      <c r="F197" s="53">
        <v>112.61500000000041</v>
      </c>
      <c r="G197" s="54">
        <v>0</v>
      </c>
      <c r="H197" s="51">
        <f t="shared" si="22"/>
        <v>112.61500000000041</v>
      </c>
      <c r="I197" s="28">
        <f t="shared" si="24"/>
        <v>157.34944809277687</v>
      </c>
      <c r="J197" s="53">
        <v>139.13999999999987</v>
      </c>
      <c r="K197" s="54">
        <v>0</v>
      </c>
      <c r="L197" s="74">
        <f t="shared" si="23"/>
        <v>139.13999999999987</v>
      </c>
      <c r="M197" s="28">
        <f t="shared" si="25"/>
        <v>194.41106608914333</v>
      </c>
      <c r="N197" s="54">
        <v>114.313</v>
      </c>
      <c r="O197" s="53">
        <v>0</v>
      </c>
      <c r="P197" s="68">
        <f t="shared" si="19"/>
        <v>114.313</v>
      </c>
      <c r="Q197" s="28">
        <f t="shared" si="18"/>
        <v>159.72195053793487</v>
      </c>
    </row>
    <row r="198" spans="1:17" ht="13.2" customHeight="1" x14ac:dyDescent="0.3">
      <c r="A198" s="2">
        <v>192</v>
      </c>
      <c r="B198" s="8" t="s">
        <v>147</v>
      </c>
      <c r="C198" s="9">
        <v>1001.2</v>
      </c>
      <c r="D198" s="10" t="s">
        <v>11</v>
      </c>
      <c r="E198" s="12" t="s">
        <v>224</v>
      </c>
      <c r="F198" s="53">
        <v>155.1450000000001</v>
      </c>
      <c r="G198" s="54">
        <v>0</v>
      </c>
      <c r="H198" s="51">
        <f t="shared" si="22"/>
        <v>155.1450000000001</v>
      </c>
      <c r="I198" s="28">
        <f t="shared" si="24"/>
        <v>154.95904914103085</v>
      </c>
      <c r="J198" s="53">
        <v>154.96399999999994</v>
      </c>
      <c r="K198" s="54">
        <v>0</v>
      </c>
      <c r="L198" s="74">
        <f t="shared" si="23"/>
        <v>154.96399999999994</v>
      </c>
      <c r="M198" s="28">
        <f t="shared" si="25"/>
        <v>154.7782660807031</v>
      </c>
      <c r="N198" s="54">
        <v>152.577</v>
      </c>
      <c r="O198" s="53">
        <v>0</v>
      </c>
      <c r="P198" s="68">
        <f t="shared" si="19"/>
        <v>152.577</v>
      </c>
      <c r="Q198" s="28">
        <f t="shared" ref="Q198:Q205" si="26">P198*1000/$C198</f>
        <v>152.39412704754295</v>
      </c>
    </row>
    <row r="199" spans="1:17" ht="13.2" customHeight="1" x14ac:dyDescent="0.3">
      <c r="A199" s="7">
        <v>193</v>
      </c>
      <c r="B199" s="8" t="s">
        <v>148</v>
      </c>
      <c r="C199" s="9">
        <v>686.5</v>
      </c>
      <c r="D199" s="10" t="s">
        <v>11</v>
      </c>
      <c r="E199" s="12" t="s">
        <v>224</v>
      </c>
      <c r="F199" s="54">
        <v>94.161000000000072</v>
      </c>
      <c r="G199" s="54">
        <v>0</v>
      </c>
      <c r="H199" s="51">
        <f t="shared" si="22"/>
        <v>94.161000000000072</v>
      </c>
      <c r="I199" s="28">
        <f t="shared" si="24"/>
        <v>137.16096139839777</v>
      </c>
      <c r="J199" s="54">
        <v>97.944999999999936</v>
      </c>
      <c r="K199" s="54">
        <v>0</v>
      </c>
      <c r="L199" s="74">
        <f t="shared" si="23"/>
        <v>97.944999999999936</v>
      </c>
      <c r="M199" s="28">
        <f t="shared" si="25"/>
        <v>142.67297887836844</v>
      </c>
      <c r="N199" s="54">
        <v>93.762</v>
      </c>
      <c r="O199" s="54">
        <v>0</v>
      </c>
      <c r="P199" s="68">
        <f t="shared" ref="P199:P205" si="27">N199+O199</f>
        <v>93.762</v>
      </c>
      <c r="Q199" s="28">
        <f t="shared" si="26"/>
        <v>136.57975236707938</v>
      </c>
    </row>
    <row r="200" spans="1:17" ht="13.2" customHeight="1" x14ac:dyDescent="0.3">
      <c r="A200" s="2">
        <v>194</v>
      </c>
      <c r="B200" s="8" t="s">
        <v>149</v>
      </c>
      <c r="C200" s="9">
        <v>594.29999999999995</v>
      </c>
      <c r="D200" s="10" t="s">
        <v>11</v>
      </c>
      <c r="E200" s="12" t="s">
        <v>224</v>
      </c>
      <c r="F200" s="54">
        <v>82.864000000000019</v>
      </c>
      <c r="G200" s="54">
        <v>0</v>
      </c>
      <c r="H200" s="51">
        <f t="shared" si="22"/>
        <v>82.864000000000019</v>
      </c>
      <c r="I200" s="28">
        <f t="shared" si="24"/>
        <v>139.43126367154639</v>
      </c>
      <c r="J200" s="54">
        <v>84.880000000000052</v>
      </c>
      <c r="K200" s="54">
        <v>0</v>
      </c>
      <c r="L200" s="74">
        <f t="shared" si="23"/>
        <v>84.880000000000052</v>
      </c>
      <c r="M200" s="28">
        <f t="shared" si="25"/>
        <v>142.82348981995636</v>
      </c>
      <c r="N200" s="54">
        <v>85.06</v>
      </c>
      <c r="O200" s="54">
        <v>0</v>
      </c>
      <c r="P200" s="68">
        <f t="shared" si="27"/>
        <v>85.06</v>
      </c>
      <c r="Q200" s="28">
        <f t="shared" si="26"/>
        <v>143.12636715463572</v>
      </c>
    </row>
    <row r="201" spans="1:17" ht="13.2" customHeight="1" x14ac:dyDescent="0.3">
      <c r="A201" s="7">
        <v>195</v>
      </c>
      <c r="B201" s="8" t="s">
        <v>150</v>
      </c>
      <c r="C201" s="9">
        <v>1626.2</v>
      </c>
      <c r="D201" s="10" t="s">
        <v>11</v>
      </c>
      <c r="E201" s="12" t="s">
        <v>224</v>
      </c>
      <c r="F201" s="54">
        <v>210.37899999999999</v>
      </c>
      <c r="G201" s="54">
        <v>0</v>
      </c>
      <c r="H201" s="51">
        <f t="shared" si="22"/>
        <v>210.37899999999999</v>
      </c>
      <c r="I201" s="28">
        <f t="shared" si="24"/>
        <v>129.36846636330094</v>
      </c>
      <c r="J201" s="54">
        <v>207.19599999999997</v>
      </c>
      <c r="K201" s="54">
        <v>0</v>
      </c>
      <c r="L201" s="74">
        <f t="shared" si="23"/>
        <v>207.19599999999997</v>
      </c>
      <c r="M201" s="28">
        <f t="shared" si="25"/>
        <v>127.41114254089285</v>
      </c>
      <c r="N201" s="54">
        <v>220.52099999999999</v>
      </c>
      <c r="O201" s="54">
        <v>0</v>
      </c>
      <c r="P201" s="68">
        <f t="shared" si="27"/>
        <v>220.52099999999999</v>
      </c>
      <c r="Q201" s="28">
        <f t="shared" si="26"/>
        <v>135.60509162464641</v>
      </c>
    </row>
    <row r="202" spans="1:17" ht="13.2" customHeight="1" x14ac:dyDescent="0.3">
      <c r="A202" s="2">
        <v>196</v>
      </c>
      <c r="B202" s="8" t="s">
        <v>261</v>
      </c>
      <c r="C202" s="9">
        <v>2126</v>
      </c>
      <c r="D202" s="10" t="s">
        <v>199</v>
      </c>
      <c r="E202" s="12" t="s">
        <v>224</v>
      </c>
      <c r="F202" s="54">
        <v>270.32</v>
      </c>
      <c r="G202" s="54">
        <v>0</v>
      </c>
      <c r="H202" s="51">
        <f t="shared" si="22"/>
        <v>270.32</v>
      </c>
      <c r="I202" s="28">
        <f t="shared" si="24"/>
        <v>127.14957666980244</v>
      </c>
      <c r="J202" s="54">
        <v>260.62000000000006</v>
      </c>
      <c r="K202" s="54">
        <v>0</v>
      </c>
      <c r="L202" s="74">
        <f t="shared" si="23"/>
        <v>260.62000000000006</v>
      </c>
      <c r="M202" s="28">
        <f t="shared" si="25"/>
        <v>122.5870178739417</v>
      </c>
      <c r="N202" s="54">
        <v>259.52999999999997</v>
      </c>
      <c r="O202" s="54">
        <v>0</v>
      </c>
      <c r="P202" s="68">
        <f t="shared" si="27"/>
        <v>259.52999999999997</v>
      </c>
      <c r="Q202" s="28">
        <f t="shared" si="26"/>
        <v>122.07431796801504</v>
      </c>
    </row>
    <row r="203" spans="1:17" ht="13.2" customHeight="1" x14ac:dyDescent="0.3">
      <c r="A203" s="7">
        <v>197</v>
      </c>
      <c r="B203" s="8" t="s">
        <v>262</v>
      </c>
      <c r="C203" s="9">
        <v>770</v>
      </c>
      <c r="D203" s="10" t="s">
        <v>95</v>
      </c>
      <c r="E203" s="12" t="s">
        <v>224</v>
      </c>
      <c r="F203" s="54">
        <v>41.456000000000017</v>
      </c>
      <c r="G203" s="54">
        <v>0</v>
      </c>
      <c r="H203" s="51">
        <f t="shared" si="22"/>
        <v>41.456000000000017</v>
      </c>
      <c r="I203" s="28">
        <f t="shared" si="24"/>
        <v>53.83896103896106</v>
      </c>
      <c r="J203" s="54">
        <v>42.255999999999972</v>
      </c>
      <c r="K203" s="54">
        <v>0</v>
      </c>
      <c r="L203" s="74">
        <f t="shared" si="23"/>
        <v>42.255999999999972</v>
      </c>
      <c r="M203" s="28">
        <f t="shared" si="25"/>
        <v>54.877922077922037</v>
      </c>
      <c r="N203" s="54">
        <v>52.829000000000001</v>
      </c>
      <c r="O203" s="54">
        <v>0</v>
      </c>
      <c r="P203" s="68">
        <f t="shared" si="27"/>
        <v>52.829000000000001</v>
      </c>
      <c r="Q203" s="28">
        <f t="shared" si="26"/>
        <v>68.609090909090909</v>
      </c>
    </row>
    <row r="204" spans="1:17" ht="13.2" customHeight="1" x14ac:dyDescent="0.3">
      <c r="A204" s="2">
        <v>198</v>
      </c>
      <c r="B204" s="8" t="s">
        <v>263</v>
      </c>
      <c r="C204" s="9">
        <v>302.39999999999998</v>
      </c>
      <c r="D204" s="10" t="s">
        <v>95</v>
      </c>
      <c r="E204" s="12" t="s">
        <v>224</v>
      </c>
      <c r="F204" s="53">
        <v>34.522999999999911</v>
      </c>
      <c r="G204" s="54">
        <v>0</v>
      </c>
      <c r="H204" s="51">
        <f t="shared" si="22"/>
        <v>34.522999999999911</v>
      </c>
      <c r="I204" s="28">
        <f t="shared" si="24"/>
        <v>114.16335978835951</v>
      </c>
      <c r="J204" s="53">
        <v>1.4999999999986358E-2</v>
      </c>
      <c r="K204" s="54">
        <v>0</v>
      </c>
      <c r="L204" s="74">
        <f t="shared" si="23"/>
        <v>1.4999999999986358E-2</v>
      </c>
      <c r="M204" s="28">
        <f t="shared" si="25"/>
        <v>4.9603174603129491E-2</v>
      </c>
      <c r="N204" s="54">
        <v>0</v>
      </c>
      <c r="O204" s="53">
        <v>0</v>
      </c>
      <c r="P204" s="68">
        <f t="shared" si="27"/>
        <v>0</v>
      </c>
      <c r="Q204" s="28">
        <f t="shared" si="26"/>
        <v>0</v>
      </c>
    </row>
    <row r="205" spans="1:17" ht="13.2" customHeight="1" x14ac:dyDescent="0.3">
      <c r="A205" s="7">
        <v>199</v>
      </c>
      <c r="B205" s="8" t="s">
        <v>264</v>
      </c>
      <c r="C205" s="9">
        <v>2070.4</v>
      </c>
      <c r="D205" s="10" t="s">
        <v>199</v>
      </c>
      <c r="E205" s="12" t="s">
        <v>224</v>
      </c>
      <c r="F205" s="53">
        <v>128.38999999999987</v>
      </c>
      <c r="G205" s="54">
        <v>0</v>
      </c>
      <c r="H205" s="51">
        <f t="shared" si="22"/>
        <v>128.38999999999987</v>
      </c>
      <c r="I205" s="28">
        <f t="shared" si="24"/>
        <v>62.012171561050941</v>
      </c>
      <c r="J205" s="53">
        <v>129.86000000000013</v>
      </c>
      <c r="K205" s="54">
        <v>0</v>
      </c>
      <c r="L205" s="74">
        <f t="shared" si="23"/>
        <v>129.86000000000013</v>
      </c>
      <c r="M205" s="28">
        <f t="shared" si="25"/>
        <v>62.722179289026336</v>
      </c>
      <c r="N205" s="54">
        <v>130.96</v>
      </c>
      <c r="O205" s="53">
        <v>0</v>
      </c>
      <c r="P205" s="68">
        <f t="shared" si="27"/>
        <v>130.96</v>
      </c>
      <c r="Q205" s="28">
        <f t="shared" si="26"/>
        <v>63.253477588871718</v>
      </c>
    </row>
    <row r="206" spans="1:17" x14ac:dyDescent="0.3">
      <c r="A206" s="2"/>
      <c r="B206" s="41" t="s">
        <v>151</v>
      </c>
      <c r="C206" s="42"/>
      <c r="D206" s="42"/>
      <c r="E206" s="43"/>
      <c r="F206" s="60"/>
      <c r="G206" s="60"/>
      <c r="H206" s="61"/>
      <c r="I206" s="62"/>
      <c r="J206" s="60"/>
      <c r="K206" s="60"/>
      <c r="L206" s="76"/>
      <c r="M206" s="62"/>
      <c r="N206" s="93"/>
      <c r="O206" s="60"/>
      <c r="P206" s="69"/>
      <c r="Q206" s="62"/>
    </row>
    <row r="207" spans="1:17" x14ac:dyDescent="0.3">
      <c r="A207" s="7">
        <v>200</v>
      </c>
      <c r="B207" s="8" t="s">
        <v>152</v>
      </c>
      <c r="C207" s="9">
        <v>455.15</v>
      </c>
      <c r="D207" s="10" t="s">
        <v>11</v>
      </c>
      <c r="E207" s="11" t="s">
        <v>225</v>
      </c>
      <c r="F207" s="54">
        <v>54.82</v>
      </c>
      <c r="G207" s="54">
        <v>0</v>
      </c>
      <c r="H207" s="51">
        <f t="shared" ref="H207:H217" si="28">SUM(F207:G207)</f>
        <v>54.82</v>
      </c>
      <c r="I207" s="28">
        <f t="shared" ref="I207:I223" si="29">H207*1000/C207</f>
        <v>120.44380973305505</v>
      </c>
      <c r="J207" s="54">
        <v>51.14</v>
      </c>
      <c r="K207" s="54">
        <v>0</v>
      </c>
      <c r="L207" s="74">
        <f t="shared" ref="L207:L223" si="30">SUM(J207:K207)</f>
        <v>51.14</v>
      </c>
      <c r="M207" s="28">
        <f t="shared" ref="M207:M223" si="31">L207*1000/C207</f>
        <v>112.3585631110623</v>
      </c>
      <c r="N207" s="54">
        <v>54.72</v>
      </c>
      <c r="O207" s="54">
        <v>0</v>
      </c>
      <c r="P207" s="68">
        <f t="shared" ref="P207:P223" si="32">SUM(N207:O207)</f>
        <v>54.72</v>
      </c>
      <c r="Q207" s="28">
        <f>P207*1000/C207</f>
        <v>120.22410194441393</v>
      </c>
    </row>
    <row r="208" spans="1:17" x14ac:dyDescent="0.3">
      <c r="A208" s="2">
        <v>201</v>
      </c>
      <c r="B208" s="14" t="s">
        <v>153</v>
      </c>
      <c r="C208" s="15">
        <v>2042.37</v>
      </c>
      <c r="D208" s="10" t="s">
        <v>11</v>
      </c>
      <c r="E208" s="11" t="s">
        <v>225</v>
      </c>
      <c r="F208" s="59">
        <v>147.35499999999999</v>
      </c>
      <c r="G208" s="59">
        <v>40.725000000000001</v>
      </c>
      <c r="H208" s="51">
        <f t="shared" si="28"/>
        <v>188.07999999999998</v>
      </c>
      <c r="I208" s="28">
        <f t="shared" si="29"/>
        <v>92.089092573823535</v>
      </c>
      <c r="J208" s="59">
        <v>145.78</v>
      </c>
      <c r="K208" s="59">
        <v>39.330000000000005</v>
      </c>
      <c r="L208" s="74">
        <f t="shared" si="30"/>
        <v>185.11</v>
      </c>
      <c r="M208" s="28">
        <f t="shared" si="31"/>
        <v>90.634899650895775</v>
      </c>
      <c r="N208" s="59">
        <v>139.512</v>
      </c>
      <c r="O208" s="59">
        <v>40.158000000000001</v>
      </c>
      <c r="P208" s="68">
        <f t="shared" si="32"/>
        <v>179.67000000000002</v>
      </c>
      <c r="Q208" s="28">
        <f t="shared" ref="Q208:Q223" si="33">P208*1000/C208</f>
        <v>87.971327428428751</v>
      </c>
    </row>
    <row r="209" spans="1:19" x14ac:dyDescent="0.3">
      <c r="A209" s="7">
        <v>202</v>
      </c>
      <c r="B209" s="8" t="s">
        <v>154</v>
      </c>
      <c r="C209" s="9">
        <v>2173.6</v>
      </c>
      <c r="D209" s="10" t="s">
        <v>11</v>
      </c>
      <c r="E209" s="11" t="s">
        <v>225</v>
      </c>
      <c r="F209" s="54">
        <v>248.04</v>
      </c>
      <c r="G209" s="54">
        <v>33.71</v>
      </c>
      <c r="H209" s="51">
        <f t="shared" si="28"/>
        <v>281.75</v>
      </c>
      <c r="I209" s="28">
        <f t="shared" si="29"/>
        <v>129.62366580787634</v>
      </c>
      <c r="J209" s="54">
        <v>252.94000000000003</v>
      </c>
      <c r="K209" s="54">
        <v>30.820000000000004</v>
      </c>
      <c r="L209" s="74">
        <f t="shared" si="30"/>
        <v>283.76000000000005</v>
      </c>
      <c r="M209" s="28">
        <f t="shared" si="31"/>
        <v>130.54839896945163</v>
      </c>
      <c r="N209" s="54">
        <v>249.96</v>
      </c>
      <c r="O209" s="54">
        <v>30.29</v>
      </c>
      <c r="P209" s="68">
        <f t="shared" si="32"/>
        <v>280.25</v>
      </c>
      <c r="Q209" s="28">
        <f t="shared" si="33"/>
        <v>128.93356643356643</v>
      </c>
    </row>
    <row r="210" spans="1:19" x14ac:dyDescent="0.3">
      <c r="A210" s="2">
        <v>203</v>
      </c>
      <c r="B210" s="8" t="s">
        <v>155</v>
      </c>
      <c r="C210" s="9">
        <v>875.6</v>
      </c>
      <c r="D210" s="10" t="s">
        <v>11</v>
      </c>
      <c r="E210" s="11" t="s">
        <v>226</v>
      </c>
      <c r="F210" s="58">
        <v>123.74999999999999</v>
      </c>
      <c r="G210" s="58">
        <v>0</v>
      </c>
      <c r="H210" s="51">
        <f t="shared" si="28"/>
        <v>123.74999999999999</v>
      </c>
      <c r="I210" s="28">
        <f t="shared" si="29"/>
        <v>141.33165829145727</v>
      </c>
      <c r="J210" s="54">
        <v>126.60000000000001</v>
      </c>
      <c r="K210" s="54">
        <v>0</v>
      </c>
      <c r="L210" s="74">
        <f t="shared" si="30"/>
        <v>126.60000000000001</v>
      </c>
      <c r="M210" s="28">
        <f t="shared" si="31"/>
        <v>144.5865692096848</v>
      </c>
      <c r="N210" s="54">
        <v>110.22</v>
      </c>
      <c r="O210" s="54">
        <v>0</v>
      </c>
      <c r="P210" s="68">
        <f t="shared" si="32"/>
        <v>110.22</v>
      </c>
      <c r="Q210" s="28">
        <f t="shared" si="33"/>
        <v>125.87939698492463</v>
      </c>
    </row>
    <row r="211" spans="1:19" x14ac:dyDescent="0.3">
      <c r="A211" s="7">
        <v>204</v>
      </c>
      <c r="B211" s="8" t="s">
        <v>156</v>
      </c>
      <c r="C211" s="9">
        <v>1102.9000000000001</v>
      </c>
      <c r="D211" s="10" t="s">
        <v>11</v>
      </c>
      <c r="E211" s="11" t="s">
        <v>226</v>
      </c>
      <c r="F211" s="58">
        <v>74.804999999999993</v>
      </c>
      <c r="G211" s="58">
        <v>0</v>
      </c>
      <c r="H211" s="51">
        <f t="shared" si="28"/>
        <v>74.804999999999993</v>
      </c>
      <c r="I211" s="28">
        <f t="shared" si="29"/>
        <v>67.825732160667314</v>
      </c>
      <c r="J211" s="54">
        <v>70.145999999999987</v>
      </c>
      <c r="K211" s="54">
        <v>0</v>
      </c>
      <c r="L211" s="74">
        <f t="shared" si="30"/>
        <v>70.145999999999987</v>
      </c>
      <c r="M211" s="28">
        <f t="shared" si="31"/>
        <v>63.601414452806218</v>
      </c>
      <c r="N211" s="54">
        <v>65.554000000000002</v>
      </c>
      <c r="O211" s="54">
        <v>0</v>
      </c>
      <c r="P211" s="68">
        <f t="shared" si="32"/>
        <v>65.554000000000002</v>
      </c>
      <c r="Q211" s="28">
        <f t="shared" si="33"/>
        <v>59.437845679572035</v>
      </c>
    </row>
    <row r="212" spans="1:19" x14ac:dyDescent="0.3">
      <c r="A212" s="2">
        <v>205</v>
      </c>
      <c r="B212" s="8" t="s">
        <v>157</v>
      </c>
      <c r="C212" s="9">
        <v>1295</v>
      </c>
      <c r="D212" s="10" t="s">
        <v>11</v>
      </c>
      <c r="E212" s="11" t="s">
        <v>226</v>
      </c>
      <c r="F212" s="58">
        <v>145.27450000000002</v>
      </c>
      <c r="G212" s="58">
        <v>12.705500000000002</v>
      </c>
      <c r="H212" s="51">
        <f t="shared" si="28"/>
        <v>157.98000000000002</v>
      </c>
      <c r="I212" s="28">
        <f t="shared" si="29"/>
        <v>121.99227799227802</v>
      </c>
      <c r="J212" s="54">
        <v>140.78399999999999</v>
      </c>
      <c r="K212" s="54">
        <v>14.245999999999999</v>
      </c>
      <c r="L212" s="74">
        <f t="shared" si="30"/>
        <v>155.03</v>
      </c>
      <c r="M212" s="28">
        <f t="shared" si="31"/>
        <v>119.71428571428571</v>
      </c>
      <c r="N212" s="54">
        <v>134.732</v>
      </c>
      <c r="O212" s="54">
        <v>18.538</v>
      </c>
      <c r="P212" s="68">
        <f t="shared" si="32"/>
        <v>153.27000000000001</v>
      </c>
      <c r="Q212" s="28">
        <f t="shared" si="33"/>
        <v>118.35521235521236</v>
      </c>
    </row>
    <row r="213" spans="1:19" x14ac:dyDescent="0.3">
      <c r="A213" s="7">
        <v>206</v>
      </c>
      <c r="B213" s="8" t="s">
        <v>158</v>
      </c>
      <c r="C213" s="9">
        <v>1665.1</v>
      </c>
      <c r="D213" s="10" t="s">
        <v>11</v>
      </c>
      <c r="E213" s="11" t="s">
        <v>226</v>
      </c>
      <c r="F213" s="58">
        <v>104.60900000000001</v>
      </c>
      <c r="G213" s="58">
        <v>23.024999999999999</v>
      </c>
      <c r="H213" s="51">
        <f t="shared" si="28"/>
        <v>127.63400000000001</v>
      </c>
      <c r="I213" s="28">
        <f t="shared" si="29"/>
        <v>76.652453306107759</v>
      </c>
      <c r="J213" s="54">
        <v>102.1151</v>
      </c>
      <c r="K213" s="54">
        <v>23.8399</v>
      </c>
      <c r="L213" s="74">
        <f t="shared" si="30"/>
        <v>125.955</v>
      </c>
      <c r="M213" s="28">
        <f t="shared" si="31"/>
        <v>75.644105459131595</v>
      </c>
      <c r="N213" s="54">
        <v>88.826999999999998</v>
      </c>
      <c r="O213" s="54">
        <v>27.335999999999999</v>
      </c>
      <c r="P213" s="68">
        <f t="shared" si="32"/>
        <v>116.163</v>
      </c>
      <c r="Q213" s="28">
        <f t="shared" si="33"/>
        <v>69.763377574920426</v>
      </c>
    </row>
    <row r="214" spans="1:19" x14ac:dyDescent="0.3">
      <c r="A214" s="2">
        <v>207</v>
      </c>
      <c r="B214" s="8" t="s">
        <v>159</v>
      </c>
      <c r="C214" s="9">
        <v>1316.16</v>
      </c>
      <c r="D214" s="10" t="s">
        <v>11</v>
      </c>
      <c r="E214" s="11" t="s">
        <v>226</v>
      </c>
      <c r="F214" s="58">
        <v>133.50280000000001</v>
      </c>
      <c r="G214" s="58">
        <v>21.577199999999998</v>
      </c>
      <c r="H214" s="51">
        <f t="shared" si="28"/>
        <v>155.08000000000001</v>
      </c>
      <c r="I214" s="28">
        <f t="shared" si="29"/>
        <v>117.82761974228056</v>
      </c>
      <c r="J214" s="53">
        <v>125.79960000000001</v>
      </c>
      <c r="K214" s="53">
        <v>23.860400000000002</v>
      </c>
      <c r="L214" s="74">
        <f t="shared" si="30"/>
        <v>149.66000000000003</v>
      </c>
      <c r="M214" s="28">
        <f t="shared" si="31"/>
        <v>113.70957938244592</v>
      </c>
      <c r="N214" s="54">
        <v>122.21599999999999</v>
      </c>
      <c r="O214" s="53">
        <v>24.994</v>
      </c>
      <c r="P214" s="68">
        <f t="shared" si="32"/>
        <v>147.20999999999998</v>
      </c>
      <c r="Q214" s="28">
        <f t="shared" si="33"/>
        <v>111.84810357403353</v>
      </c>
    </row>
    <row r="215" spans="1:19" x14ac:dyDescent="0.3">
      <c r="A215" s="7">
        <v>208</v>
      </c>
      <c r="B215" s="13" t="s">
        <v>160</v>
      </c>
      <c r="C215" s="9">
        <v>1157.0999999999999</v>
      </c>
      <c r="D215" s="10" t="s">
        <v>11</v>
      </c>
      <c r="E215" s="11" t="s">
        <v>226</v>
      </c>
      <c r="F215" s="58">
        <v>66.283400000000015</v>
      </c>
      <c r="G215" s="58">
        <v>16.700600000000001</v>
      </c>
      <c r="H215" s="51">
        <f t="shared" si="28"/>
        <v>82.984000000000009</v>
      </c>
      <c r="I215" s="28">
        <f t="shared" si="29"/>
        <v>71.717224094719569</v>
      </c>
      <c r="J215" s="54">
        <v>62.590499999999992</v>
      </c>
      <c r="K215" s="54">
        <v>21.997499999999999</v>
      </c>
      <c r="L215" s="74">
        <f t="shared" si="30"/>
        <v>84.587999999999994</v>
      </c>
      <c r="M215" s="28">
        <f t="shared" si="31"/>
        <v>73.103448275862078</v>
      </c>
      <c r="N215" s="54">
        <v>60.043999999999997</v>
      </c>
      <c r="O215" s="54">
        <v>23.638999999999999</v>
      </c>
      <c r="P215" s="68">
        <f t="shared" si="32"/>
        <v>83.682999999999993</v>
      </c>
      <c r="Q215" s="28">
        <f t="shared" si="33"/>
        <v>72.32132054273616</v>
      </c>
    </row>
    <row r="216" spans="1:19" x14ac:dyDescent="0.3">
      <c r="A216" s="2">
        <v>209</v>
      </c>
      <c r="B216" s="13" t="s">
        <v>161</v>
      </c>
      <c r="C216" s="9">
        <v>2130.38</v>
      </c>
      <c r="D216" s="10" t="s">
        <v>11</v>
      </c>
      <c r="E216" s="11" t="s">
        <v>226</v>
      </c>
      <c r="F216" s="58">
        <v>376.64330000000001</v>
      </c>
      <c r="G216" s="58">
        <v>28.161700000000003</v>
      </c>
      <c r="H216" s="51">
        <f t="shared" si="28"/>
        <v>404.80500000000001</v>
      </c>
      <c r="I216" s="28">
        <f t="shared" si="29"/>
        <v>190.01539631427255</v>
      </c>
      <c r="J216" s="54">
        <v>364.30579999999998</v>
      </c>
      <c r="K216" s="54">
        <v>31.846199999999996</v>
      </c>
      <c r="L216" s="74">
        <f t="shared" si="30"/>
        <v>396.15199999999999</v>
      </c>
      <c r="M216" s="28">
        <f t="shared" si="31"/>
        <v>185.95367962523116</v>
      </c>
      <c r="N216" s="54">
        <v>332.72300000000001</v>
      </c>
      <c r="O216" s="54">
        <v>38.816000000000003</v>
      </c>
      <c r="P216" s="68">
        <f t="shared" si="32"/>
        <v>371.53899999999999</v>
      </c>
      <c r="Q216" s="28">
        <f t="shared" si="33"/>
        <v>174.40034172307287</v>
      </c>
    </row>
    <row r="217" spans="1:19" x14ac:dyDescent="0.3">
      <c r="A217" s="7">
        <v>210</v>
      </c>
      <c r="B217" s="8" t="s">
        <v>162</v>
      </c>
      <c r="C217" s="9">
        <v>1537.83</v>
      </c>
      <c r="D217" s="10" t="s">
        <v>11</v>
      </c>
      <c r="E217" s="11" t="s">
        <v>226</v>
      </c>
      <c r="F217" s="58">
        <v>273.95439999999996</v>
      </c>
      <c r="G217" s="58">
        <v>17.695599999999999</v>
      </c>
      <c r="H217" s="51">
        <f t="shared" si="28"/>
        <v>291.64999999999998</v>
      </c>
      <c r="I217" s="28">
        <f t="shared" si="29"/>
        <v>189.65035146927815</v>
      </c>
      <c r="J217" s="54">
        <v>248.7107</v>
      </c>
      <c r="K217" s="54">
        <v>24.519300000000001</v>
      </c>
      <c r="L217" s="74">
        <f t="shared" si="30"/>
        <v>273.23</v>
      </c>
      <c r="M217" s="28">
        <f t="shared" si="31"/>
        <v>177.67243453437638</v>
      </c>
      <c r="N217" s="54">
        <v>249.57300000000001</v>
      </c>
      <c r="O217" s="54">
        <v>28.207999999999998</v>
      </c>
      <c r="P217" s="68">
        <f t="shared" si="32"/>
        <v>277.78100000000001</v>
      </c>
      <c r="Q217" s="28">
        <f t="shared" si="33"/>
        <v>180.63179935363468</v>
      </c>
    </row>
    <row r="218" spans="1:19" x14ac:dyDescent="0.3">
      <c r="A218" s="2">
        <v>211</v>
      </c>
      <c r="B218" s="8" t="s">
        <v>205</v>
      </c>
      <c r="C218" s="9">
        <v>1173.0999999999999</v>
      </c>
      <c r="D218" s="10" t="s">
        <v>206</v>
      </c>
      <c r="E218" s="11" t="s">
        <v>207</v>
      </c>
      <c r="F218" s="58">
        <v>97.74</v>
      </c>
      <c r="G218" s="58">
        <v>18.559999999999999</v>
      </c>
      <c r="H218" s="51">
        <v>116.3</v>
      </c>
      <c r="I218" s="28">
        <f t="shared" si="29"/>
        <v>99.13903333049187</v>
      </c>
      <c r="J218" s="54">
        <v>91.847999999999999</v>
      </c>
      <c r="K218" s="54">
        <v>25.521999999999998</v>
      </c>
      <c r="L218" s="74">
        <f t="shared" si="30"/>
        <v>117.37</v>
      </c>
      <c r="M218" s="28">
        <f t="shared" si="31"/>
        <v>100.05114653482228</v>
      </c>
      <c r="N218" s="54">
        <v>88</v>
      </c>
      <c r="O218" s="54">
        <v>23.71</v>
      </c>
      <c r="P218" s="68">
        <f t="shared" si="32"/>
        <v>111.71000000000001</v>
      </c>
      <c r="Q218" s="28">
        <f t="shared" si="33"/>
        <v>95.226323416588542</v>
      </c>
    </row>
    <row r="219" spans="1:19" x14ac:dyDescent="0.3">
      <c r="A219" s="7">
        <v>212</v>
      </c>
      <c r="B219" s="8" t="s">
        <v>208</v>
      </c>
      <c r="C219" s="9">
        <v>3733.68</v>
      </c>
      <c r="D219" s="10" t="s">
        <v>209</v>
      </c>
      <c r="E219" s="11" t="s">
        <v>207</v>
      </c>
      <c r="F219" s="58">
        <v>447.238</v>
      </c>
      <c r="G219" s="58">
        <v>0</v>
      </c>
      <c r="H219" s="51">
        <v>447.238</v>
      </c>
      <c r="I219" s="28">
        <f t="shared" si="29"/>
        <v>119.78476998564419</v>
      </c>
      <c r="J219" s="54">
        <v>417.21</v>
      </c>
      <c r="K219" s="54">
        <v>0</v>
      </c>
      <c r="L219" s="74">
        <f t="shared" si="30"/>
        <v>417.21</v>
      </c>
      <c r="M219" s="28">
        <f t="shared" si="31"/>
        <v>111.7423025004821</v>
      </c>
      <c r="N219" s="54">
        <v>381.15199999999999</v>
      </c>
      <c r="O219" s="54">
        <v>0</v>
      </c>
      <c r="P219" s="68">
        <f t="shared" si="32"/>
        <v>381.15199999999999</v>
      </c>
      <c r="Q219" s="28">
        <f t="shared" si="33"/>
        <v>102.08480641083328</v>
      </c>
      <c r="S219" s="56"/>
    </row>
    <row r="220" spans="1:19" x14ac:dyDescent="0.3">
      <c r="A220" s="2">
        <v>213</v>
      </c>
      <c r="B220" s="8" t="s">
        <v>265</v>
      </c>
      <c r="C220" s="9">
        <v>2147.8000000000002</v>
      </c>
      <c r="D220" s="10" t="s">
        <v>209</v>
      </c>
      <c r="E220" s="11" t="s">
        <v>207</v>
      </c>
      <c r="F220" s="58">
        <v>280.70999999999998</v>
      </c>
      <c r="G220" s="58">
        <v>0</v>
      </c>
      <c r="H220" s="51">
        <v>280.70999999999998</v>
      </c>
      <c r="I220" s="28">
        <f t="shared" si="29"/>
        <v>130.69652667846168</v>
      </c>
      <c r="J220" s="54">
        <v>187.58</v>
      </c>
      <c r="K220" s="54">
        <v>0</v>
      </c>
      <c r="L220" s="74">
        <f t="shared" si="30"/>
        <v>187.58</v>
      </c>
      <c r="M220" s="28">
        <f t="shared" si="31"/>
        <v>87.335878573423955</v>
      </c>
      <c r="N220" s="54">
        <v>225.54</v>
      </c>
      <c r="O220" s="54">
        <v>0</v>
      </c>
      <c r="P220" s="68">
        <f t="shared" si="32"/>
        <v>225.54</v>
      </c>
      <c r="Q220" s="28">
        <f t="shared" si="33"/>
        <v>105.00977744668963</v>
      </c>
      <c r="S220" s="56"/>
    </row>
    <row r="221" spans="1:19" x14ac:dyDescent="0.3">
      <c r="A221" s="7">
        <v>214</v>
      </c>
      <c r="B221" s="8" t="s">
        <v>210</v>
      </c>
      <c r="C221" s="9">
        <v>5129.3999999999996</v>
      </c>
      <c r="D221" s="10" t="s">
        <v>203</v>
      </c>
      <c r="E221" s="11" t="s">
        <v>207</v>
      </c>
      <c r="F221" s="58">
        <v>306.2</v>
      </c>
      <c r="G221" s="58">
        <v>0</v>
      </c>
      <c r="H221" s="51">
        <v>306.2</v>
      </c>
      <c r="I221" s="28">
        <f t="shared" si="29"/>
        <v>59.695091043786803</v>
      </c>
      <c r="J221" s="54">
        <v>227.11</v>
      </c>
      <c r="K221" s="54">
        <v>0</v>
      </c>
      <c r="L221" s="74">
        <f t="shared" si="30"/>
        <v>227.11</v>
      </c>
      <c r="M221" s="28">
        <f t="shared" si="31"/>
        <v>44.27613366085702</v>
      </c>
      <c r="N221" s="54">
        <v>241.37</v>
      </c>
      <c r="O221" s="54">
        <v>0</v>
      </c>
      <c r="P221" s="68">
        <f t="shared" si="32"/>
        <v>241.37</v>
      </c>
      <c r="Q221" s="28">
        <f t="shared" si="33"/>
        <v>47.056185908683283</v>
      </c>
      <c r="S221" s="56"/>
    </row>
    <row r="222" spans="1:19" x14ac:dyDescent="0.3">
      <c r="A222" s="2">
        <v>215</v>
      </c>
      <c r="B222" s="8" t="s">
        <v>213</v>
      </c>
      <c r="C222" s="9">
        <v>606.5</v>
      </c>
      <c r="D222" s="10" t="s">
        <v>203</v>
      </c>
      <c r="E222" s="11" t="s">
        <v>207</v>
      </c>
      <c r="F222" s="58">
        <v>53.32</v>
      </c>
      <c r="G222" s="58">
        <v>0</v>
      </c>
      <c r="H222" s="51">
        <v>53.32</v>
      </c>
      <c r="I222" s="28">
        <f t="shared" si="29"/>
        <v>87.914262159934054</v>
      </c>
      <c r="J222" s="54">
        <v>40.26</v>
      </c>
      <c r="K222" s="54">
        <v>0</v>
      </c>
      <c r="L222" s="74">
        <f t="shared" si="30"/>
        <v>40.26</v>
      </c>
      <c r="M222" s="28">
        <f t="shared" si="31"/>
        <v>66.380873866446819</v>
      </c>
      <c r="N222" s="54">
        <v>37.54</v>
      </c>
      <c r="O222" s="54">
        <v>0</v>
      </c>
      <c r="P222" s="68">
        <f t="shared" si="32"/>
        <v>37.54</v>
      </c>
      <c r="Q222" s="28">
        <f t="shared" si="33"/>
        <v>61.896125309150868</v>
      </c>
      <c r="S222" s="56"/>
    </row>
    <row r="223" spans="1:19" x14ac:dyDescent="0.3">
      <c r="A223" s="7">
        <v>216</v>
      </c>
      <c r="B223" s="8" t="s">
        <v>211</v>
      </c>
      <c r="C223" s="9">
        <v>1565.1</v>
      </c>
      <c r="D223" s="10" t="s">
        <v>209</v>
      </c>
      <c r="E223" s="11" t="s">
        <v>212</v>
      </c>
      <c r="F223" s="58">
        <v>75.84</v>
      </c>
      <c r="G223" s="58">
        <v>0</v>
      </c>
      <c r="H223" s="51">
        <v>75.84</v>
      </c>
      <c r="I223" s="28">
        <f t="shared" si="29"/>
        <v>48.456967605903777</v>
      </c>
      <c r="J223" s="54">
        <v>83.671000000000006</v>
      </c>
      <c r="K223" s="54">
        <v>0</v>
      </c>
      <c r="L223" s="74">
        <f t="shared" si="30"/>
        <v>83.671000000000006</v>
      </c>
      <c r="M223" s="28">
        <f t="shared" si="31"/>
        <v>53.460481758354099</v>
      </c>
      <c r="N223" s="54">
        <v>84.888000000000005</v>
      </c>
      <c r="O223" s="54">
        <v>0</v>
      </c>
      <c r="P223" s="68">
        <f t="shared" si="32"/>
        <v>84.888000000000005</v>
      </c>
      <c r="Q223" s="28">
        <f t="shared" si="33"/>
        <v>54.238067855089135</v>
      </c>
      <c r="S223" s="56"/>
    </row>
    <row r="224" spans="1:19" x14ac:dyDescent="0.3">
      <c r="A224" s="2"/>
      <c r="B224" s="41" t="s">
        <v>163</v>
      </c>
      <c r="C224" s="42"/>
      <c r="D224" s="42"/>
      <c r="E224" s="43"/>
      <c r="F224" s="60"/>
      <c r="G224" s="60"/>
      <c r="H224" s="61"/>
      <c r="I224" s="62"/>
      <c r="J224" s="60"/>
      <c r="K224" s="60"/>
      <c r="L224" s="76"/>
      <c r="M224" s="62"/>
      <c r="N224" s="93"/>
      <c r="O224" s="60"/>
      <c r="P224" s="69"/>
      <c r="Q224" s="62"/>
    </row>
    <row r="225" spans="1:17" x14ac:dyDescent="0.3">
      <c r="A225" s="7">
        <v>217</v>
      </c>
      <c r="B225" s="29" t="s">
        <v>164</v>
      </c>
      <c r="C225" s="30">
        <v>1701.4</v>
      </c>
      <c r="D225" s="31" t="s">
        <v>11</v>
      </c>
      <c r="E225" s="32" t="s">
        <v>165</v>
      </c>
      <c r="F225" s="54">
        <v>233.80199999999999</v>
      </c>
      <c r="G225" s="54"/>
      <c r="H225" s="51">
        <f t="shared" ref="H225:H282" si="34">SUM(F225:G225)</f>
        <v>233.80199999999999</v>
      </c>
      <c r="I225" s="28">
        <f t="shared" ref="I225:I243" si="35">H225*1000/C225</f>
        <v>137.41742094745504</v>
      </c>
      <c r="J225" s="54">
        <v>240.41</v>
      </c>
      <c r="K225" s="54">
        <v>0</v>
      </c>
      <c r="L225" s="74">
        <f t="shared" ref="L225:L282" si="36">SUM(J225:K225)</f>
        <v>240.41</v>
      </c>
      <c r="M225" s="28">
        <f t="shared" ref="M225:M243" si="37">L225*1000/C225</f>
        <v>141.30128129775477</v>
      </c>
      <c r="N225" s="54">
        <v>234.161</v>
      </c>
      <c r="O225" s="54">
        <v>0</v>
      </c>
      <c r="P225" s="68">
        <f t="shared" ref="P225:P282" si="38">SUM(N225:O225)</f>
        <v>234.161</v>
      </c>
      <c r="Q225" s="28">
        <f>P225*1000/$C225</f>
        <v>137.62842365111084</v>
      </c>
    </row>
    <row r="226" spans="1:17" x14ac:dyDescent="0.3">
      <c r="A226" s="2">
        <v>218</v>
      </c>
      <c r="B226" s="29" t="s">
        <v>166</v>
      </c>
      <c r="C226" s="33">
        <v>421.8</v>
      </c>
      <c r="D226" s="31" t="s">
        <v>11</v>
      </c>
      <c r="E226" s="32" t="s">
        <v>165</v>
      </c>
      <c r="F226" s="59">
        <v>84.135999999999996</v>
      </c>
      <c r="G226" s="59"/>
      <c r="H226" s="51">
        <f t="shared" si="34"/>
        <v>84.135999999999996</v>
      </c>
      <c r="I226" s="28">
        <f t="shared" si="35"/>
        <v>199.46894262683736</v>
      </c>
      <c r="J226" s="59">
        <v>98.44</v>
      </c>
      <c r="K226" s="54">
        <v>0</v>
      </c>
      <c r="L226" s="74">
        <f t="shared" si="36"/>
        <v>98.44</v>
      </c>
      <c r="M226" s="28">
        <f t="shared" si="37"/>
        <v>233.38074917022286</v>
      </c>
      <c r="N226" s="59">
        <v>86.59</v>
      </c>
      <c r="O226" s="59">
        <v>0</v>
      </c>
      <c r="P226" s="68">
        <f t="shared" si="38"/>
        <v>86.59</v>
      </c>
      <c r="Q226" s="28">
        <f t="shared" ref="Q226:Q282" si="39">P226*1000/$C226</f>
        <v>205.28686581318161</v>
      </c>
    </row>
    <row r="227" spans="1:17" x14ac:dyDescent="0.3">
      <c r="A227" s="7">
        <v>219</v>
      </c>
      <c r="B227" s="29" t="s">
        <v>167</v>
      </c>
      <c r="C227" s="30">
        <v>536.1</v>
      </c>
      <c r="D227" s="31" t="s">
        <v>11</v>
      </c>
      <c r="E227" s="32" t="s">
        <v>165</v>
      </c>
      <c r="F227" s="54">
        <v>98.968000000000004</v>
      </c>
      <c r="G227" s="54"/>
      <c r="H227" s="51">
        <f t="shared" si="34"/>
        <v>98.968000000000004</v>
      </c>
      <c r="I227" s="28">
        <f t="shared" si="35"/>
        <v>184.60734937511657</v>
      </c>
      <c r="J227" s="54">
        <v>110.387</v>
      </c>
      <c r="K227" s="54">
        <v>0</v>
      </c>
      <c r="L227" s="74">
        <f t="shared" si="36"/>
        <v>110.387</v>
      </c>
      <c r="M227" s="28">
        <f t="shared" si="37"/>
        <v>205.90747994777092</v>
      </c>
      <c r="N227" s="54">
        <v>112.98099999999999</v>
      </c>
      <c r="O227" s="54">
        <v>0</v>
      </c>
      <c r="P227" s="68">
        <f t="shared" si="38"/>
        <v>112.98099999999999</v>
      </c>
      <c r="Q227" s="28">
        <f t="shared" si="39"/>
        <v>210.74612945346016</v>
      </c>
    </row>
    <row r="228" spans="1:17" x14ac:dyDescent="0.3">
      <c r="A228" s="2">
        <v>220</v>
      </c>
      <c r="B228" s="29" t="s">
        <v>168</v>
      </c>
      <c r="C228" s="30">
        <v>428.5</v>
      </c>
      <c r="D228" s="31" t="s">
        <v>11</v>
      </c>
      <c r="E228" s="32" t="s">
        <v>165</v>
      </c>
      <c r="F228" s="54">
        <v>88.192999999999998</v>
      </c>
      <c r="G228" s="54"/>
      <c r="H228" s="51">
        <f t="shared" si="34"/>
        <v>88.192999999999998</v>
      </c>
      <c r="I228" s="28">
        <f t="shared" si="35"/>
        <v>205.81796966161028</v>
      </c>
      <c r="J228" s="54">
        <v>86.51</v>
      </c>
      <c r="K228" s="54">
        <v>0</v>
      </c>
      <c r="L228" s="74">
        <f t="shared" si="36"/>
        <v>86.51</v>
      </c>
      <c r="M228" s="28">
        <f t="shared" si="37"/>
        <v>201.89031505250875</v>
      </c>
      <c r="N228" s="54">
        <v>83.92</v>
      </c>
      <c r="O228" s="54">
        <v>0</v>
      </c>
      <c r="P228" s="68">
        <f t="shared" si="38"/>
        <v>83.92</v>
      </c>
      <c r="Q228" s="28">
        <f t="shared" si="39"/>
        <v>195.84597432905485</v>
      </c>
    </row>
    <row r="229" spans="1:17" x14ac:dyDescent="0.3">
      <c r="A229" s="7">
        <v>221</v>
      </c>
      <c r="B229" s="29" t="s">
        <v>169</v>
      </c>
      <c r="C229" s="30">
        <v>432.9</v>
      </c>
      <c r="D229" s="31" t="s">
        <v>11</v>
      </c>
      <c r="E229" s="32" t="s">
        <v>165</v>
      </c>
      <c r="F229" s="54">
        <v>79.674000000000007</v>
      </c>
      <c r="G229" s="54"/>
      <c r="H229" s="51">
        <f t="shared" si="34"/>
        <v>79.674000000000007</v>
      </c>
      <c r="I229" s="28">
        <f t="shared" si="35"/>
        <v>184.04712404712404</v>
      </c>
      <c r="J229" s="54">
        <v>82.29</v>
      </c>
      <c r="K229" s="54">
        <v>0</v>
      </c>
      <c r="L229" s="74">
        <f t="shared" si="36"/>
        <v>82.29</v>
      </c>
      <c r="M229" s="28">
        <f t="shared" si="37"/>
        <v>190.09009009009009</v>
      </c>
      <c r="N229" s="54">
        <v>80.680000000000007</v>
      </c>
      <c r="O229" s="54">
        <v>0</v>
      </c>
      <c r="P229" s="68">
        <f t="shared" si="38"/>
        <v>80.680000000000007</v>
      </c>
      <c r="Q229" s="28">
        <f t="shared" si="39"/>
        <v>186.37098637098637</v>
      </c>
    </row>
    <row r="230" spans="1:17" x14ac:dyDescent="0.3">
      <c r="A230" s="2">
        <v>222</v>
      </c>
      <c r="B230" s="29" t="s">
        <v>170</v>
      </c>
      <c r="C230" s="30">
        <v>1508.6</v>
      </c>
      <c r="D230" s="31" t="s">
        <v>11</v>
      </c>
      <c r="E230" s="32" t="s">
        <v>165</v>
      </c>
      <c r="F230" s="54">
        <v>254.65199999999999</v>
      </c>
      <c r="G230" s="54"/>
      <c r="H230" s="51">
        <f t="shared" si="34"/>
        <v>254.65199999999999</v>
      </c>
      <c r="I230" s="28">
        <f t="shared" si="35"/>
        <v>168.80021211719475</v>
      </c>
      <c r="J230" s="54">
        <v>244.84</v>
      </c>
      <c r="K230" s="54">
        <v>0</v>
      </c>
      <c r="L230" s="74">
        <f t="shared" si="36"/>
        <v>244.84</v>
      </c>
      <c r="M230" s="28">
        <f t="shared" si="37"/>
        <v>162.29616863316983</v>
      </c>
      <c r="N230" s="54">
        <v>218.84</v>
      </c>
      <c r="O230" s="54">
        <v>0</v>
      </c>
      <c r="P230" s="68">
        <f t="shared" si="38"/>
        <v>218.84</v>
      </c>
      <c r="Q230" s="28">
        <f t="shared" si="39"/>
        <v>145.06164655972427</v>
      </c>
    </row>
    <row r="231" spans="1:17" x14ac:dyDescent="0.3">
      <c r="A231" s="7">
        <v>223</v>
      </c>
      <c r="B231" s="29" t="s">
        <v>171</v>
      </c>
      <c r="C231" s="30">
        <v>776.2</v>
      </c>
      <c r="D231" s="31" t="s">
        <v>11</v>
      </c>
      <c r="E231" s="32" t="s">
        <v>165</v>
      </c>
      <c r="F231" s="54">
        <v>111.249</v>
      </c>
      <c r="G231" s="54"/>
      <c r="H231" s="51">
        <f t="shared" si="34"/>
        <v>111.249</v>
      </c>
      <c r="I231" s="28">
        <f t="shared" si="35"/>
        <v>143.32517392424631</v>
      </c>
      <c r="J231" s="54">
        <v>122.696</v>
      </c>
      <c r="K231" s="54">
        <v>0</v>
      </c>
      <c r="L231" s="74">
        <f t="shared" si="36"/>
        <v>122.696</v>
      </c>
      <c r="M231" s="28">
        <f t="shared" si="37"/>
        <v>158.07266168513269</v>
      </c>
      <c r="N231" s="54">
        <v>109.143</v>
      </c>
      <c r="O231" s="54">
        <v>0</v>
      </c>
      <c r="P231" s="68">
        <f t="shared" si="38"/>
        <v>109.143</v>
      </c>
      <c r="Q231" s="28">
        <f t="shared" si="39"/>
        <v>140.61195568152536</v>
      </c>
    </row>
    <row r="232" spans="1:17" x14ac:dyDescent="0.3">
      <c r="A232" s="2">
        <v>224</v>
      </c>
      <c r="B232" s="29" t="s">
        <v>172</v>
      </c>
      <c r="C232" s="30">
        <v>852.2</v>
      </c>
      <c r="D232" s="31" t="s">
        <v>11</v>
      </c>
      <c r="E232" s="32" t="s">
        <v>165</v>
      </c>
      <c r="F232" s="53">
        <v>123.999</v>
      </c>
      <c r="G232" s="53"/>
      <c r="H232" s="51">
        <f t="shared" si="34"/>
        <v>123.999</v>
      </c>
      <c r="I232" s="28">
        <f t="shared" si="35"/>
        <v>145.50457639051865</v>
      </c>
      <c r="J232" s="53">
        <v>121.764</v>
      </c>
      <c r="K232" s="54">
        <v>0</v>
      </c>
      <c r="L232" s="74">
        <f t="shared" si="36"/>
        <v>121.764</v>
      </c>
      <c r="M232" s="28">
        <f t="shared" si="37"/>
        <v>142.88195259328796</v>
      </c>
      <c r="N232" s="54">
        <v>110.134</v>
      </c>
      <c r="O232" s="53">
        <v>0</v>
      </c>
      <c r="P232" s="68">
        <f t="shared" si="38"/>
        <v>110.134</v>
      </c>
      <c r="Q232" s="28">
        <f t="shared" si="39"/>
        <v>129.23492137995774</v>
      </c>
    </row>
    <row r="233" spans="1:17" x14ac:dyDescent="0.3">
      <c r="A233" s="7">
        <v>225</v>
      </c>
      <c r="B233" s="34" t="s">
        <v>173</v>
      </c>
      <c r="C233" s="30">
        <v>858.92</v>
      </c>
      <c r="D233" s="31" t="s">
        <v>11</v>
      </c>
      <c r="E233" s="32" t="s">
        <v>165</v>
      </c>
      <c r="F233" s="54">
        <v>59.87</v>
      </c>
      <c r="G233" s="54"/>
      <c r="H233" s="51">
        <f t="shared" si="34"/>
        <v>59.87</v>
      </c>
      <c r="I233" s="28">
        <f t="shared" si="35"/>
        <v>69.703814092115678</v>
      </c>
      <c r="J233" s="54">
        <v>58.42</v>
      </c>
      <c r="K233" s="54">
        <v>0</v>
      </c>
      <c r="L233" s="74">
        <f t="shared" si="36"/>
        <v>58.42</v>
      </c>
      <c r="M233" s="28">
        <f t="shared" si="37"/>
        <v>68.015647557397671</v>
      </c>
      <c r="N233" s="54">
        <v>58.19</v>
      </c>
      <c r="O233" s="54">
        <v>0</v>
      </c>
      <c r="P233" s="68">
        <f t="shared" si="38"/>
        <v>58.19</v>
      </c>
      <c r="Q233" s="28">
        <f t="shared" si="39"/>
        <v>67.747869417407912</v>
      </c>
    </row>
    <row r="234" spans="1:17" x14ac:dyDescent="0.3">
      <c r="A234" s="2">
        <v>226</v>
      </c>
      <c r="B234" s="34" t="s">
        <v>174</v>
      </c>
      <c r="C234" s="30">
        <v>1249.0999999999999</v>
      </c>
      <c r="D234" s="31" t="s">
        <v>11</v>
      </c>
      <c r="E234" s="32" t="s">
        <v>165</v>
      </c>
      <c r="F234" s="54">
        <v>151.04499999999999</v>
      </c>
      <c r="G234" s="54"/>
      <c r="H234" s="51">
        <f t="shared" si="34"/>
        <v>151.04499999999999</v>
      </c>
      <c r="I234" s="28">
        <f t="shared" si="35"/>
        <v>120.9230646065167</v>
      </c>
      <c r="J234" s="54">
        <v>150.964</v>
      </c>
      <c r="K234" s="54">
        <v>0</v>
      </c>
      <c r="L234" s="74">
        <f t="shared" si="36"/>
        <v>150.964</v>
      </c>
      <c r="M234" s="28">
        <f t="shared" si="37"/>
        <v>120.85821791690017</v>
      </c>
      <c r="N234" s="54">
        <v>148.226</v>
      </c>
      <c r="O234" s="54">
        <v>0</v>
      </c>
      <c r="P234" s="68">
        <f t="shared" si="38"/>
        <v>148.226</v>
      </c>
      <c r="Q234" s="28">
        <f t="shared" si="39"/>
        <v>118.66623969257867</v>
      </c>
    </row>
    <row r="235" spans="1:17" x14ac:dyDescent="0.3">
      <c r="A235" s="7">
        <v>227</v>
      </c>
      <c r="B235" s="34" t="s">
        <v>175</v>
      </c>
      <c r="C235" s="30">
        <v>784.34</v>
      </c>
      <c r="D235" s="31" t="s">
        <v>11</v>
      </c>
      <c r="E235" s="32" t="s">
        <v>165</v>
      </c>
      <c r="F235" s="54">
        <v>111.46</v>
      </c>
      <c r="G235" s="54"/>
      <c r="H235" s="51">
        <f t="shared" si="34"/>
        <v>111.46</v>
      </c>
      <c r="I235" s="28">
        <f t="shared" si="35"/>
        <v>142.10673942422929</v>
      </c>
      <c r="J235" s="54">
        <v>112.42</v>
      </c>
      <c r="K235" s="54">
        <v>0</v>
      </c>
      <c r="L235" s="74">
        <f t="shared" si="36"/>
        <v>112.42</v>
      </c>
      <c r="M235" s="28">
        <f t="shared" si="37"/>
        <v>143.33069842160288</v>
      </c>
      <c r="N235" s="54">
        <v>126.208</v>
      </c>
      <c r="O235" s="54">
        <v>0</v>
      </c>
      <c r="P235" s="68">
        <f t="shared" si="38"/>
        <v>126.208</v>
      </c>
      <c r="Q235" s="28">
        <f t="shared" si="39"/>
        <v>160.90980952138102</v>
      </c>
    </row>
    <row r="236" spans="1:17" x14ac:dyDescent="0.3">
      <c r="A236" s="2">
        <v>228</v>
      </c>
      <c r="B236" s="29" t="s">
        <v>176</v>
      </c>
      <c r="C236" s="30">
        <v>1425.95</v>
      </c>
      <c r="D236" s="31" t="s">
        <v>11</v>
      </c>
      <c r="E236" s="32" t="s">
        <v>177</v>
      </c>
      <c r="F236" s="53">
        <v>95.18</v>
      </c>
      <c r="G236" s="53"/>
      <c r="H236" s="51">
        <f t="shared" si="34"/>
        <v>95.18</v>
      </c>
      <c r="I236" s="28">
        <f t="shared" si="35"/>
        <v>66.748483467162245</v>
      </c>
      <c r="J236" s="53">
        <v>97.98</v>
      </c>
      <c r="K236" s="54">
        <v>0</v>
      </c>
      <c r="L236" s="74">
        <f t="shared" si="36"/>
        <v>97.98</v>
      </c>
      <c r="M236" s="28">
        <f t="shared" si="37"/>
        <v>68.712086679056071</v>
      </c>
      <c r="N236" s="54">
        <v>85.382999999999996</v>
      </c>
      <c r="O236" s="53">
        <v>0</v>
      </c>
      <c r="P236" s="68">
        <f t="shared" si="38"/>
        <v>85.382999999999996</v>
      </c>
      <c r="Q236" s="28">
        <f t="shared" si="39"/>
        <v>59.877976086118025</v>
      </c>
    </row>
    <row r="237" spans="1:17" x14ac:dyDescent="0.3">
      <c r="A237" s="7">
        <v>229</v>
      </c>
      <c r="B237" s="29" t="s">
        <v>271</v>
      </c>
      <c r="C237" s="30">
        <v>1211.18</v>
      </c>
      <c r="D237" s="31" t="s">
        <v>199</v>
      </c>
      <c r="E237" s="32" t="s">
        <v>177</v>
      </c>
      <c r="F237" s="54">
        <v>125.47</v>
      </c>
      <c r="G237" s="54"/>
      <c r="H237" s="51">
        <f t="shared" si="34"/>
        <v>125.47</v>
      </c>
      <c r="I237" s="28">
        <f t="shared" si="35"/>
        <v>103.59319011212206</v>
      </c>
      <c r="J237" s="54">
        <v>107.69</v>
      </c>
      <c r="K237" s="54">
        <v>0</v>
      </c>
      <c r="L237" s="74">
        <f t="shared" si="36"/>
        <v>107.69</v>
      </c>
      <c r="M237" s="28">
        <f t="shared" si="37"/>
        <v>88.913291170593965</v>
      </c>
      <c r="N237" s="54">
        <v>79.36</v>
      </c>
      <c r="O237" s="54">
        <v>0</v>
      </c>
      <c r="P237" s="68">
        <f t="shared" si="38"/>
        <v>79.36</v>
      </c>
      <c r="Q237" s="28">
        <f t="shared" si="39"/>
        <v>65.522878515167022</v>
      </c>
    </row>
    <row r="238" spans="1:17" x14ac:dyDescent="0.3">
      <c r="A238" s="2">
        <v>230</v>
      </c>
      <c r="B238" s="29" t="s">
        <v>178</v>
      </c>
      <c r="C238" s="30">
        <v>1325.4</v>
      </c>
      <c r="D238" s="31" t="s">
        <v>11</v>
      </c>
      <c r="E238" s="32" t="s">
        <v>177</v>
      </c>
      <c r="F238" s="54">
        <v>92.5</v>
      </c>
      <c r="G238" s="54"/>
      <c r="H238" s="51">
        <f t="shared" si="34"/>
        <v>92.5</v>
      </c>
      <c r="I238" s="28">
        <f t="shared" si="35"/>
        <v>69.790251999396403</v>
      </c>
      <c r="J238" s="54">
        <v>99.59</v>
      </c>
      <c r="K238" s="54">
        <v>0</v>
      </c>
      <c r="L238" s="74">
        <f t="shared" si="36"/>
        <v>99.59</v>
      </c>
      <c r="M238" s="28">
        <f t="shared" si="37"/>
        <v>75.139580503998786</v>
      </c>
      <c r="N238" s="54">
        <v>82.18</v>
      </c>
      <c r="O238" s="54">
        <v>0</v>
      </c>
      <c r="P238" s="68">
        <f t="shared" si="38"/>
        <v>82.18</v>
      </c>
      <c r="Q238" s="28">
        <f t="shared" si="39"/>
        <v>62.003923343896176</v>
      </c>
    </row>
    <row r="239" spans="1:17" x14ac:dyDescent="0.3">
      <c r="A239" s="7">
        <v>231</v>
      </c>
      <c r="B239" s="29" t="s">
        <v>179</v>
      </c>
      <c r="C239" s="30">
        <v>1357.2</v>
      </c>
      <c r="D239" s="31" t="s">
        <v>11</v>
      </c>
      <c r="E239" s="32" t="s">
        <v>177</v>
      </c>
      <c r="F239" s="53">
        <v>92.82</v>
      </c>
      <c r="G239" s="53"/>
      <c r="H239" s="51">
        <f t="shared" si="34"/>
        <v>92.82</v>
      </c>
      <c r="I239" s="28">
        <f t="shared" si="35"/>
        <v>68.390804597701148</v>
      </c>
      <c r="J239" s="53">
        <v>98.67</v>
      </c>
      <c r="K239" s="54">
        <v>0</v>
      </c>
      <c r="L239" s="74">
        <f t="shared" si="36"/>
        <v>98.67</v>
      </c>
      <c r="M239" s="28">
        <f t="shared" si="37"/>
        <v>72.701149425287355</v>
      </c>
      <c r="N239" s="54">
        <v>89.03</v>
      </c>
      <c r="O239" s="53">
        <v>0</v>
      </c>
      <c r="P239" s="68">
        <f t="shared" si="38"/>
        <v>89.03</v>
      </c>
      <c r="Q239" s="28">
        <f t="shared" si="39"/>
        <v>65.598290598290589</v>
      </c>
    </row>
    <row r="240" spans="1:17" x14ac:dyDescent="0.3">
      <c r="A240" s="2">
        <v>232</v>
      </c>
      <c r="B240" s="29" t="s">
        <v>180</v>
      </c>
      <c r="C240" s="30">
        <v>1426.8</v>
      </c>
      <c r="D240" s="31" t="s">
        <v>11</v>
      </c>
      <c r="E240" s="32" t="s">
        <v>177</v>
      </c>
      <c r="F240" s="54">
        <v>73.739999999999995</v>
      </c>
      <c r="G240" s="54"/>
      <c r="H240" s="51">
        <f t="shared" si="34"/>
        <v>73.739999999999995</v>
      </c>
      <c r="I240" s="28">
        <f t="shared" si="35"/>
        <v>51.682085786375104</v>
      </c>
      <c r="J240" s="54">
        <v>78.73</v>
      </c>
      <c r="K240" s="54">
        <v>0</v>
      </c>
      <c r="L240" s="74">
        <f t="shared" si="36"/>
        <v>78.73</v>
      </c>
      <c r="M240" s="28">
        <f t="shared" si="37"/>
        <v>55.17942248388001</v>
      </c>
      <c r="N240" s="54">
        <v>81.510000000000005</v>
      </c>
      <c r="O240" s="54">
        <v>0</v>
      </c>
      <c r="P240" s="68">
        <f t="shared" si="38"/>
        <v>81.510000000000005</v>
      </c>
      <c r="Q240" s="28">
        <f t="shared" si="39"/>
        <v>57.127838519764509</v>
      </c>
    </row>
    <row r="241" spans="1:17" x14ac:dyDescent="0.3">
      <c r="A241" s="7">
        <v>233</v>
      </c>
      <c r="B241" s="29" t="s">
        <v>181</v>
      </c>
      <c r="C241" s="30">
        <v>1030.5</v>
      </c>
      <c r="D241" s="31" t="s">
        <v>11</v>
      </c>
      <c r="E241" s="32" t="s">
        <v>165</v>
      </c>
      <c r="F241" s="53">
        <v>132.56100000000001</v>
      </c>
      <c r="G241" s="53"/>
      <c r="H241" s="51">
        <f t="shared" si="34"/>
        <v>132.56100000000001</v>
      </c>
      <c r="I241" s="28">
        <f t="shared" si="35"/>
        <v>128.63755458515283</v>
      </c>
      <c r="J241" s="53">
        <v>144.10400000000001</v>
      </c>
      <c r="K241" s="54">
        <v>0</v>
      </c>
      <c r="L241" s="74">
        <f t="shared" si="36"/>
        <v>144.10400000000001</v>
      </c>
      <c r="M241" s="28">
        <f t="shared" si="37"/>
        <v>139.83891314895681</v>
      </c>
      <c r="N241" s="54">
        <v>135.00700000000001</v>
      </c>
      <c r="O241" s="53">
        <v>0</v>
      </c>
      <c r="P241" s="68">
        <f t="shared" si="38"/>
        <v>135.00700000000001</v>
      </c>
      <c r="Q241" s="28">
        <f t="shared" si="39"/>
        <v>131.01115963124695</v>
      </c>
    </row>
    <row r="242" spans="1:17" x14ac:dyDescent="0.3">
      <c r="A242" s="2">
        <v>234</v>
      </c>
      <c r="B242" s="29" t="s">
        <v>182</v>
      </c>
      <c r="C242" s="30">
        <v>705.8</v>
      </c>
      <c r="D242" s="31" t="s">
        <v>11</v>
      </c>
      <c r="E242" s="32" t="s">
        <v>165</v>
      </c>
      <c r="F242" s="54">
        <v>108.863</v>
      </c>
      <c r="G242" s="54"/>
      <c r="H242" s="51">
        <f t="shared" si="34"/>
        <v>108.863</v>
      </c>
      <c r="I242" s="28">
        <f t="shared" si="35"/>
        <v>154.24057806744122</v>
      </c>
      <c r="J242" s="54">
        <v>102.8</v>
      </c>
      <c r="K242" s="54">
        <v>0</v>
      </c>
      <c r="L242" s="74">
        <f t="shared" si="36"/>
        <v>102.8</v>
      </c>
      <c r="M242" s="28">
        <f t="shared" si="37"/>
        <v>145.65032587135167</v>
      </c>
      <c r="N242" s="54">
        <v>98.67</v>
      </c>
      <c r="O242" s="54">
        <v>0</v>
      </c>
      <c r="P242" s="68">
        <f t="shared" si="38"/>
        <v>98.67</v>
      </c>
      <c r="Q242" s="28">
        <f t="shared" si="39"/>
        <v>139.79880986115049</v>
      </c>
    </row>
    <row r="243" spans="1:17" x14ac:dyDescent="0.3">
      <c r="A243" s="7">
        <v>235</v>
      </c>
      <c r="B243" s="29" t="s">
        <v>183</v>
      </c>
      <c r="C243" s="30">
        <v>1111.4000000000001</v>
      </c>
      <c r="D243" s="31" t="s">
        <v>11</v>
      </c>
      <c r="E243" s="32" t="s">
        <v>165</v>
      </c>
      <c r="F243" s="54">
        <v>172.21799999999999</v>
      </c>
      <c r="G243" s="54"/>
      <c r="H243" s="51">
        <f t="shared" si="34"/>
        <v>172.21799999999999</v>
      </c>
      <c r="I243" s="28">
        <f t="shared" si="35"/>
        <v>154.95591146301959</v>
      </c>
      <c r="J243" s="54">
        <v>172.15</v>
      </c>
      <c r="K243" s="54">
        <v>0</v>
      </c>
      <c r="L243" s="74">
        <f t="shared" si="36"/>
        <v>172.15</v>
      </c>
      <c r="M243" s="28">
        <f t="shared" si="37"/>
        <v>154.89472737088354</v>
      </c>
      <c r="N243" s="54">
        <v>143.102</v>
      </c>
      <c r="O243" s="54">
        <v>0</v>
      </c>
      <c r="P243" s="68">
        <f t="shared" si="38"/>
        <v>143.102</v>
      </c>
      <c r="Q243" s="28">
        <f t="shared" si="39"/>
        <v>128.7583228360626</v>
      </c>
    </row>
    <row r="244" spans="1:17" x14ac:dyDescent="0.3">
      <c r="A244" s="2">
        <v>236</v>
      </c>
      <c r="B244" s="35" t="s">
        <v>269</v>
      </c>
      <c r="C244" s="30">
        <v>97.9</v>
      </c>
      <c r="D244" s="36" t="s">
        <v>95</v>
      </c>
      <c r="E244" s="32" t="s">
        <v>177</v>
      </c>
      <c r="F244" s="54">
        <v>11.08</v>
      </c>
      <c r="G244" s="54"/>
      <c r="H244" s="51">
        <f t="shared" si="34"/>
        <v>11.08</v>
      </c>
      <c r="I244" s="28">
        <f t="shared" ref="I244:I282" si="40">IF(OR(H244=0,C244=0),0,H244*1000/C244)</f>
        <v>113.17671092951991</v>
      </c>
      <c r="J244" s="54">
        <v>12.02</v>
      </c>
      <c r="K244" s="54">
        <v>0</v>
      </c>
      <c r="L244" s="74">
        <f t="shared" si="36"/>
        <v>12.02</v>
      </c>
      <c r="M244" s="28">
        <f t="shared" ref="M244:M282" si="41">IF(OR(L244=0,C244=0),0,L244*1000/C244)</f>
        <v>122.77834525025536</v>
      </c>
      <c r="N244" s="54">
        <v>12.317</v>
      </c>
      <c r="O244" s="54">
        <v>0</v>
      </c>
      <c r="P244" s="68">
        <f t="shared" si="38"/>
        <v>12.317</v>
      </c>
      <c r="Q244" s="28">
        <f t="shared" si="39"/>
        <v>125.81205311542389</v>
      </c>
    </row>
    <row r="245" spans="1:17" ht="16.2" customHeight="1" x14ac:dyDescent="0.3">
      <c r="A245" s="7">
        <v>237</v>
      </c>
      <c r="B245" s="37" t="s">
        <v>270</v>
      </c>
      <c r="C245" s="64">
        <v>140</v>
      </c>
      <c r="D245" s="36" t="s">
        <v>95</v>
      </c>
      <c r="E245" s="32" t="s">
        <v>165</v>
      </c>
      <c r="F245" s="53">
        <v>16.560500000000001</v>
      </c>
      <c r="G245" s="53"/>
      <c r="H245" s="51">
        <f t="shared" si="34"/>
        <v>16.560500000000001</v>
      </c>
      <c r="I245" s="28">
        <f t="shared" si="40"/>
        <v>118.28928571428571</v>
      </c>
      <c r="J245" s="53">
        <v>19.829000000000001</v>
      </c>
      <c r="K245" s="54">
        <v>0</v>
      </c>
      <c r="L245" s="74">
        <f t="shared" si="36"/>
        <v>19.829000000000001</v>
      </c>
      <c r="M245" s="28">
        <f t="shared" si="41"/>
        <v>141.63571428571427</v>
      </c>
      <c r="N245" s="54">
        <v>17.968599999999999</v>
      </c>
      <c r="O245" s="53">
        <v>0</v>
      </c>
      <c r="P245" s="68">
        <f t="shared" si="38"/>
        <v>17.968599999999999</v>
      </c>
      <c r="Q245" s="28">
        <f t="shared" si="39"/>
        <v>128.34714285714284</v>
      </c>
    </row>
    <row r="246" spans="1:17" ht="15" customHeight="1" x14ac:dyDescent="0.3">
      <c r="A246" s="2">
        <v>238</v>
      </c>
      <c r="B246" s="37" t="s">
        <v>272</v>
      </c>
      <c r="C246" s="64">
        <v>894</v>
      </c>
      <c r="D246" s="38" t="s">
        <v>199</v>
      </c>
      <c r="E246" s="32" t="s">
        <v>165</v>
      </c>
      <c r="F246" s="53">
        <v>106.1096</v>
      </c>
      <c r="G246" s="53"/>
      <c r="H246" s="51">
        <f t="shared" si="34"/>
        <v>106.1096</v>
      </c>
      <c r="I246" s="28">
        <f t="shared" si="40"/>
        <v>118.69082774049218</v>
      </c>
      <c r="J246" s="53">
        <v>127.0514</v>
      </c>
      <c r="K246" s="54">
        <v>0</v>
      </c>
      <c r="L246" s="74">
        <f t="shared" si="36"/>
        <v>127.0514</v>
      </c>
      <c r="M246" s="28">
        <f t="shared" si="41"/>
        <v>142.11565995525726</v>
      </c>
      <c r="N246" s="54">
        <v>115.13160000000001</v>
      </c>
      <c r="O246" s="53">
        <v>0</v>
      </c>
      <c r="P246" s="68">
        <f t="shared" si="38"/>
        <v>115.13160000000001</v>
      </c>
      <c r="Q246" s="28">
        <f t="shared" si="39"/>
        <v>128.78255033557048</v>
      </c>
    </row>
    <row r="247" spans="1:17" x14ac:dyDescent="0.3">
      <c r="A247" s="7">
        <v>239</v>
      </c>
      <c r="B247" s="29" t="s">
        <v>273</v>
      </c>
      <c r="C247" s="30">
        <v>2546</v>
      </c>
      <c r="D247" s="38" t="s">
        <v>199</v>
      </c>
      <c r="E247" s="32" t="s">
        <v>165</v>
      </c>
      <c r="F247" s="53">
        <v>233.88</v>
      </c>
      <c r="G247" s="53"/>
      <c r="H247" s="51">
        <f t="shared" si="34"/>
        <v>233.88</v>
      </c>
      <c r="I247" s="28">
        <f t="shared" si="40"/>
        <v>91.861743912018852</v>
      </c>
      <c r="J247" s="53">
        <v>224.82</v>
      </c>
      <c r="K247" s="54">
        <v>0</v>
      </c>
      <c r="L247" s="74">
        <f t="shared" si="36"/>
        <v>224.82</v>
      </c>
      <c r="M247" s="28">
        <f t="shared" si="41"/>
        <v>88.303220738413202</v>
      </c>
      <c r="N247" s="54">
        <v>226.29</v>
      </c>
      <c r="O247" s="53">
        <v>0</v>
      </c>
      <c r="P247" s="68">
        <f t="shared" si="38"/>
        <v>226.29</v>
      </c>
      <c r="Q247" s="28">
        <f t="shared" si="39"/>
        <v>88.880597014925371</v>
      </c>
    </row>
    <row r="248" spans="1:17" x14ac:dyDescent="0.3">
      <c r="A248" s="2">
        <v>240</v>
      </c>
      <c r="B248" s="29" t="s">
        <v>274</v>
      </c>
      <c r="C248" s="30">
        <v>81</v>
      </c>
      <c r="D248" s="36" t="s">
        <v>95</v>
      </c>
      <c r="E248" s="32" t="s">
        <v>177</v>
      </c>
      <c r="F248" s="54">
        <v>0</v>
      </c>
      <c r="G248" s="54"/>
      <c r="H248" s="51">
        <f t="shared" si="34"/>
        <v>0</v>
      </c>
      <c r="I248" s="28">
        <f t="shared" si="40"/>
        <v>0</v>
      </c>
      <c r="J248" s="54">
        <v>1.625</v>
      </c>
      <c r="K248" s="54">
        <v>0</v>
      </c>
      <c r="L248" s="74">
        <f t="shared" si="36"/>
        <v>1.625</v>
      </c>
      <c r="M248" s="28">
        <f t="shared" si="41"/>
        <v>20.061728395061728</v>
      </c>
      <c r="N248" s="54">
        <v>2.6360000000000001</v>
      </c>
      <c r="O248" s="54">
        <v>0</v>
      </c>
      <c r="P248" s="68">
        <f t="shared" si="38"/>
        <v>2.6360000000000001</v>
      </c>
      <c r="Q248" s="28">
        <f t="shared" si="39"/>
        <v>32.543209876543209</v>
      </c>
    </row>
    <row r="249" spans="1:17" x14ac:dyDescent="0.3">
      <c r="A249" s="7">
        <v>241</v>
      </c>
      <c r="B249" s="29" t="s">
        <v>275</v>
      </c>
      <c r="C249" s="30">
        <v>572</v>
      </c>
      <c r="D249" s="38" t="s">
        <v>199</v>
      </c>
      <c r="E249" s="32" t="s">
        <v>177</v>
      </c>
      <c r="F249" s="54">
        <v>81.040000000000006</v>
      </c>
      <c r="G249" s="54"/>
      <c r="H249" s="51">
        <f t="shared" si="34"/>
        <v>81.040000000000006</v>
      </c>
      <c r="I249" s="28">
        <f t="shared" si="40"/>
        <v>141.67832167832168</v>
      </c>
      <c r="J249" s="54">
        <v>97.04</v>
      </c>
      <c r="K249" s="54">
        <v>0</v>
      </c>
      <c r="L249" s="74">
        <f t="shared" si="36"/>
        <v>97.04</v>
      </c>
      <c r="M249" s="28">
        <f t="shared" si="41"/>
        <v>169.65034965034965</v>
      </c>
      <c r="N249" s="54">
        <v>93.23</v>
      </c>
      <c r="O249" s="54">
        <v>0</v>
      </c>
      <c r="P249" s="68">
        <f t="shared" si="38"/>
        <v>93.23</v>
      </c>
      <c r="Q249" s="28">
        <f t="shared" si="39"/>
        <v>162.98951048951048</v>
      </c>
    </row>
    <row r="250" spans="1:17" x14ac:dyDescent="0.3">
      <c r="A250" s="2">
        <v>242</v>
      </c>
      <c r="B250" s="29" t="s">
        <v>276</v>
      </c>
      <c r="C250" s="30">
        <v>676</v>
      </c>
      <c r="D250" s="38" t="s">
        <v>199</v>
      </c>
      <c r="E250" s="32" t="s">
        <v>177</v>
      </c>
      <c r="F250" s="54">
        <v>131.52000000000001</v>
      </c>
      <c r="G250" s="54"/>
      <c r="H250" s="51">
        <f t="shared" si="34"/>
        <v>131.52000000000001</v>
      </c>
      <c r="I250" s="28">
        <f t="shared" si="40"/>
        <v>194.55621301775147</v>
      </c>
      <c r="J250" s="54">
        <v>130.36000000000001</v>
      </c>
      <c r="K250" s="54">
        <v>0</v>
      </c>
      <c r="L250" s="74">
        <f t="shared" si="36"/>
        <v>130.36000000000001</v>
      </c>
      <c r="M250" s="28">
        <f t="shared" si="41"/>
        <v>192.84023668639054</v>
      </c>
      <c r="N250" s="54">
        <v>127.83</v>
      </c>
      <c r="O250" s="54">
        <v>0</v>
      </c>
      <c r="P250" s="68">
        <f t="shared" si="38"/>
        <v>127.83</v>
      </c>
      <c r="Q250" s="28">
        <f t="shared" si="39"/>
        <v>189.09763313609469</v>
      </c>
    </row>
    <row r="251" spans="1:17" x14ac:dyDescent="0.3">
      <c r="A251" s="7">
        <v>243</v>
      </c>
      <c r="B251" s="29" t="s">
        <v>277</v>
      </c>
      <c r="C251" s="30">
        <v>867</v>
      </c>
      <c r="D251" s="38" t="s">
        <v>199</v>
      </c>
      <c r="E251" s="32" t="s">
        <v>165</v>
      </c>
      <c r="F251" s="54">
        <v>136.60599999999999</v>
      </c>
      <c r="G251" s="54"/>
      <c r="H251" s="51">
        <f t="shared" si="34"/>
        <v>136.60599999999999</v>
      </c>
      <c r="I251" s="28">
        <f t="shared" si="40"/>
        <v>157.56170703575549</v>
      </c>
      <c r="J251" s="54">
        <v>139.72300000000001</v>
      </c>
      <c r="K251" s="54">
        <v>0</v>
      </c>
      <c r="L251" s="74">
        <f t="shared" si="36"/>
        <v>139.72300000000001</v>
      </c>
      <c r="M251" s="28">
        <f t="shared" si="41"/>
        <v>161.15686274509804</v>
      </c>
      <c r="N251" s="54">
        <v>133.505</v>
      </c>
      <c r="O251" s="54">
        <v>0</v>
      </c>
      <c r="P251" s="68">
        <f t="shared" si="38"/>
        <v>133.505</v>
      </c>
      <c r="Q251" s="28">
        <f t="shared" si="39"/>
        <v>153.98500576701269</v>
      </c>
    </row>
    <row r="252" spans="1:17" x14ac:dyDescent="0.3">
      <c r="A252" s="2">
        <v>244</v>
      </c>
      <c r="B252" s="29" t="s">
        <v>278</v>
      </c>
      <c r="C252" s="30">
        <v>1702</v>
      </c>
      <c r="D252" s="38" t="s">
        <v>199</v>
      </c>
      <c r="E252" s="32" t="s">
        <v>165</v>
      </c>
      <c r="F252" s="54">
        <v>238.58</v>
      </c>
      <c r="G252" s="54"/>
      <c r="H252" s="51">
        <f t="shared" si="34"/>
        <v>238.58</v>
      </c>
      <c r="I252" s="28">
        <f t="shared" si="40"/>
        <v>140.17626321974149</v>
      </c>
      <c r="J252" s="54">
        <v>336.19</v>
      </c>
      <c r="K252" s="54">
        <v>0</v>
      </c>
      <c r="L252" s="74">
        <f t="shared" si="36"/>
        <v>336.19</v>
      </c>
      <c r="M252" s="28">
        <f t="shared" si="41"/>
        <v>197.52643948296122</v>
      </c>
      <c r="N252" s="54">
        <v>503.42</v>
      </c>
      <c r="O252" s="54">
        <v>0</v>
      </c>
      <c r="P252" s="68">
        <f t="shared" si="38"/>
        <v>503.42</v>
      </c>
      <c r="Q252" s="28">
        <f t="shared" si="39"/>
        <v>295.78143360752057</v>
      </c>
    </row>
    <row r="253" spans="1:17" x14ac:dyDescent="0.3">
      <c r="A253" s="7">
        <v>245</v>
      </c>
      <c r="B253" s="29" t="s">
        <v>279</v>
      </c>
      <c r="C253" s="30">
        <v>274</v>
      </c>
      <c r="D253" s="31" t="s">
        <v>203</v>
      </c>
      <c r="E253" s="32" t="s">
        <v>165</v>
      </c>
      <c r="F253" s="53">
        <v>48.243000000000002</v>
      </c>
      <c r="G253" s="53"/>
      <c r="H253" s="51">
        <f t="shared" si="34"/>
        <v>48.243000000000002</v>
      </c>
      <c r="I253" s="28">
        <f t="shared" si="40"/>
        <v>176.06934306569343</v>
      </c>
      <c r="J253" s="53">
        <v>54.597000000000001</v>
      </c>
      <c r="K253" s="54">
        <v>0</v>
      </c>
      <c r="L253" s="74">
        <f t="shared" si="36"/>
        <v>54.597000000000001</v>
      </c>
      <c r="M253" s="28">
        <f t="shared" si="41"/>
        <v>199.25912408759123</v>
      </c>
      <c r="N253" s="54">
        <v>48.582000000000001</v>
      </c>
      <c r="O253" s="53">
        <v>0</v>
      </c>
      <c r="P253" s="68">
        <f t="shared" si="38"/>
        <v>48.582000000000001</v>
      </c>
      <c r="Q253" s="28">
        <f t="shared" si="39"/>
        <v>177.30656934306569</v>
      </c>
    </row>
    <row r="254" spans="1:17" x14ac:dyDescent="0.3">
      <c r="A254" s="2">
        <v>246</v>
      </c>
      <c r="B254" s="29" t="s">
        <v>280</v>
      </c>
      <c r="C254" s="30">
        <v>297</v>
      </c>
      <c r="D254" s="38" t="s">
        <v>199</v>
      </c>
      <c r="E254" s="39" t="s">
        <v>165</v>
      </c>
      <c r="F254" s="53">
        <v>33.902000000000001</v>
      </c>
      <c r="G254" s="53"/>
      <c r="H254" s="51">
        <f t="shared" si="34"/>
        <v>33.902000000000001</v>
      </c>
      <c r="I254" s="28">
        <f t="shared" si="40"/>
        <v>114.14814814814815</v>
      </c>
      <c r="J254" s="53">
        <v>45.914000000000001</v>
      </c>
      <c r="K254" s="54">
        <v>0</v>
      </c>
      <c r="L254" s="74">
        <f t="shared" si="36"/>
        <v>45.914000000000001</v>
      </c>
      <c r="M254" s="28">
        <f t="shared" si="41"/>
        <v>154.59259259259258</v>
      </c>
      <c r="N254" s="54">
        <v>41.182000000000002</v>
      </c>
      <c r="O254" s="53">
        <v>0</v>
      </c>
      <c r="P254" s="68">
        <f t="shared" si="38"/>
        <v>41.182000000000002</v>
      </c>
      <c r="Q254" s="28">
        <f t="shared" si="39"/>
        <v>138.65993265993265</v>
      </c>
    </row>
    <row r="255" spans="1:17" x14ac:dyDescent="0.3">
      <c r="A255" s="7">
        <v>247</v>
      </c>
      <c r="B255" s="29" t="s">
        <v>281</v>
      </c>
      <c r="C255" s="30">
        <v>703</v>
      </c>
      <c r="D255" s="38" t="s">
        <v>199</v>
      </c>
      <c r="E255" s="39" t="s">
        <v>196</v>
      </c>
      <c r="F255" s="53">
        <v>35.51</v>
      </c>
      <c r="G255" s="53"/>
      <c r="H255" s="51">
        <f t="shared" si="34"/>
        <v>35.51</v>
      </c>
      <c r="I255" s="28">
        <f t="shared" si="40"/>
        <v>50.51209103840683</v>
      </c>
      <c r="J255" s="53">
        <v>74.900999999999996</v>
      </c>
      <c r="K255" s="54">
        <v>0</v>
      </c>
      <c r="L255" s="74">
        <f t="shared" si="36"/>
        <v>74.900999999999996</v>
      </c>
      <c r="M255" s="28">
        <f t="shared" si="41"/>
        <v>106.5448079658606</v>
      </c>
      <c r="N255" s="54">
        <v>69.094999999999999</v>
      </c>
      <c r="O255" s="53">
        <v>0</v>
      </c>
      <c r="P255" s="68">
        <f t="shared" si="38"/>
        <v>69.094999999999999</v>
      </c>
      <c r="Q255" s="28">
        <f t="shared" si="39"/>
        <v>98.285917496443815</v>
      </c>
    </row>
    <row r="256" spans="1:17" x14ac:dyDescent="0.3">
      <c r="A256" s="2">
        <v>248</v>
      </c>
      <c r="B256" s="29" t="s">
        <v>282</v>
      </c>
      <c r="C256" s="30">
        <v>1132</v>
      </c>
      <c r="D256" s="38" t="s">
        <v>199</v>
      </c>
      <c r="E256" s="39" t="s">
        <v>196</v>
      </c>
      <c r="F256" s="53">
        <v>97.33</v>
      </c>
      <c r="G256" s="53"/>
      <c r="H256" s="51">
        <f t="shared" si="34"/>
        <v>97.33</v>
      </c>
      <c r="I256" s="28">
        <f t="shared" si="40"/>
        <v>85.980565371024738</v>
      </c>
      <c r="J256" s="53">
        <v>252.96</v>
      </c>
      <c r="K256" s="54">
        <v>0</v>
      </c>
      <c r="L256" s="74">
        <f t="shared" si="36"/>
        <v>252.96</v>
      </c>
      <c r="M256" s="28">
        <f t="shared" si="41"/>
        <v>223.46289752650176</v>
      </c>
      <c r="N256" s="54">
        <v>238.85</v>
      </c>
      <c r="O256" s="53">
        <v>0</v>
      </c>
      <c r="P256" s="68">
        <f t="shared" si="38"/>
        <v>238.85</v>
      </c>
      <c r="Q256" s="28">
        <f t="shared" si="39"/>
        <v>210.99823321554771</v>
      </c>
    </row>
    <row r="257" spans="1:17" x14ac:dyDescent="0.3">
      <c r="A257" s="7">
        <v>249</v>
      </c>
      <c r="B257" s="29" t="s">
        <v>283</v>
      </c>
      <c r="C257" s="64">
        <v>2507</v>
      </c>
      <c r="D257" s="31" t="s">
        <v>184</v>
      </c>
      <c r="E257" s="39" t="s">
        <v>196</v>
      </c>
      <c r="F257" s="53">
        <v>141.43</v>
      </c>
      <c r="G257" s="53"/>
      <c r="H257" s="51">
        <f t="shared" si="34"/>
        <v>141.43</v>
      </c>
      <c r="I257" s="28">
        <f t="shared" si="40"/>
        <v>56.414040686078977</v>
      </c>
      <c r="J257" s="53">
        <v>346.62</v>
      </c>
      <c r="K257" s="54">
        <v>0</v>
      </c>
      <c r="L257" s="74">
        <f t="shared" si="36"/>
        <v>346.62</v>
      </c>
      <c r="M257" s="28">
        <f t="shared" si="41"/>
        <v>138.2608695652174</v>
      </c>
      <c r="N257" s="54">
        <v>373</v>
      </c>
      <c r="O257" s="53">
        <v>0</v>
      </c>
      <c r="P257" s="68">
        <f t="shared" si="38"/>
        <v>373</v>
      </c>
      <c r="Q257" s="28">
        <f t="shared" si="39"/>
        <v>148.78340646190665</v>
      </c>
    </row>
    <row r="258" spans="1:17" x14ac:dyDescent="0.3">
      <c r="A258" s="2">
        <v>250</v>
      </c>
      <c r="B258" s="29" t="s">
        <v>284</v>
      </c>
      <c r="C258" s="64">
        <v>850</v>
      </c>
      <c r="D258" s="31" t="s">
        <v>185</v>
      </c>
      <c r="E258" s="39" t="s">
        <v>196</v>
      </c>
      <c r="F258" s="53">
        <v>34.997</v>
      </c>
      <c r="G258" s="53"/>
      <c r="H258" s="51">
        <f t="shared" si="34"/>
        <v>34.997</v>
      </c>
      <c r="I258" s="28">
        <f t="shared" si="40"/>
        <v>41.172941176470587</v>
      </c>
      <c r="J258" s="53">
        <v>81.379000000000005</v>
      </c>
      <c r="K258" s="54">
        <v>0</v>
      </c>
      <c r="L258" s="74">
        <f t="shared" si="36"/>
        <v>81.379000000000005</v>
      </c>
      <c r="M258" s="28">
        <f t="shared" si="41"/>
        <v>95.74</v>
      </c>
      <c r="N258" s="54">
        <v>69.879000000000005</v>
      </c>
      <c r="O258" s="53">
        <v>0</v>
      </c>
      <c r="P258" s="68">
        <f t="shared" si="38"/>
        <v>69.879000000000005</v>
      </c>
      <c r="Q258" s="28">
        <f t="shared" si="39"/>
        <v>82.210588235294111</v>
      </c>
    </row>
    <row r="259" spans="1:17" x14ac:dyDescent="0.3">
      <c r="A259" s="7">
        <v>251</v>
      </c>
      <c r="B259" s="29" t="s">
        <v>186</v>
      </c>
      <c r="C259" s="30">
        <v>776</v>
      </c>
      <c r="D259" s="31" t="s">
        <v>11</v>
      </c>
      <c r="E259" s="39" t="s">
        <v>196</v>
      </c>
      <c r="F259" s="53">
        <v>60.71</v>
      </c>
      <c r="G259" s="53"/>
      <c r="H259" s="51">
        <f t="shared" si="34"/>
        <v>60.71</v>
      </c>
      <c r="I259" s="28">
        <f t="shared" si="40"/>
        <v>78.234536082474222</v>
      </c>
      <c r="J259" s="53">
        <v>131.03</v>
      </c>
      <c r="K259" s="54">
        <v>0</v>
      </c>
      <c r="L259" s="74">
        <f t="shared" si="36"/>
        <v>131.03</v>
      </c>
      <c r="M259" s="28">
        <f t="shared" si="41"/>
        <v>168.85309278350516</v>
      </c>
      <c r="N259" s="54">
        <v>140.74799999999999</v>
      </c>
      <c r="O259" s="53">
        <v>0</v>
      </c>
      <c r="P259" s="68">
        <f t="shared" si="38"/>
        <v>140.74799999999999</v>
      </c>
      <c r="Q259" s="28">
        <f t="shared" si="39"/>
        <v>181.3762886597938</v>
      </c>
    </row>
    <row r="260" spans="1:17" x14ac:dyDescent="0.3">
      <c r="A260" s="2">
        <v>252</v>
      </c>
      <c r="B260" s="29" t="s">
        <v>187</v>
      </c>
      <c r="C260" s="30">
        <v>1554</v>
      </c>
      <c r="D260" s="31" t="s">
        <v>11</v>
      </c>
      <c r="E260" s="39" t="s">
        <v>196</v>
      </c>
      <c r="F260" s="53">
        <v>86.96</v>
      </c>
      <c r="G260" s="53">
        <v>13.1</v>
      </c>
      <c r="H260" s="51">
        <f t="shared" si="34"/>
        <v>100.05999999999999</v>
      </c>
      <c r="I260" s="28">
        <f t="shared" si="40"/>
        <v>64.388674388674374</v>
      </c>
      <c r="J260" s="53">
        <v>197.29300000000001</v>
      </c>
      <c r="K260" s="53">
        <v>37.394599999999997</v>
      </c>
      <c r="L260" s="74">
        <f t="shared" si="36"/>
        <v>234.6876</v>
      </c>
      <c r="M260" s="28">
        <f t="shared" si="41"/>
        <v>151.02162162162162</v>
      </c>
      <c r="N260" s="54">
        <v>261.46789999999999</v>
      </c>
      <c r="O260" s="53">
        <v>6.7240000000000002</v>
      </c>
      <c r="P260" s="68">
        <f t="shared" si="38"/>
        <v>268.19189999999998</v>
      </c>
      <c r="Q260" s="28">
        <f t="shared" si="39"/>
        <v>172.58166023166021</v>
      </c>
    </row>
    <row r="261" spans="1:17" x14ac:dyDescent="0.3">
      <c r="A261" s="7">
        <v>253</v>
      </c>
      <c r="B261" s="29" t="s">
        <v>188</v>
      </c>
      <c r="C261" s="30">
        <v>816.67</v>
      </c>
      <c r="D261" s="31" t="s">
        <v>11</v>
      </c>
      <c r="E261" s="39" t="s">
        <v>196</v>
      </c>
      <c r="F261" s="53">
        <v>58.58</v>
      </c>
      <c r="G261" s="53">
        <v>8.1999999999999993</v>
      </c>
      <c r="H261" s="51">
        <f t="shared" si="34"/>
        <v>66.78</v>
      </c>
      <c r="I261" s="28">
        <f t="shared" si="40"/>
        <v>81.771094811857921</v>
      </c>
      <c r="J261" s="53">
        <v>117.688</v>
      </c>
      <c r="K261" s="53">
        <v>21.132000000000001</v>
      </c>
      <c r="L261" s="74">
        <f t="shared" si="36"/>
        <v>138.82</v>
      </c>
      <c r="M261" s="28">
        <f t="shared" si="41"/>
        <v>169.98297966130752</v>
      </c>
      <c r="N261" s="54">
        <v>140.999</v>
      </c>
      <c r="O261" s="53">
        <v>4.1849999999999996</v>
      </c>
      <c r="P261" s="68">
        <f t="shared" si="38"/>
        <v>145.184</v>
      </c>
      <c r="Q261" s="28">
        <f t="shared" si="39"/>
        <v>177.77560091591465</v>
      </c>
    </row>
    <row r="262" spans="1:17" x14ac:dyDescent="0.3">
      <c r="A262" s="2">
        <v>254</v>
      </c>
      <c r="B262" s="29" t="s">
        <v>189</v>
      </c>
      <c r="C262" s="30">
        <v>371.4</v>
      </c>
      <c r="D262" s="31" t="s">
        <v>11</v>
      </c>
      <c r="E262" s="39" t="s">
        <v>196</v>
      </c>
      <c r="F262" s="53">
        <v>32.880000000000003</v>
      </c>
      <c r="G262" s="53">
        <v>2.6</v>
      </c>
      <c r="H262" s="51">
        <f t="shared" si="34"/>
        <v>35.480000000000004</v>
      </c>
      <c r="I262" s="28">
        <f t="shared" si="40"/>
        <v>95.530425417339828</v>
      </c>
      <c r="J262" s="53">
        <v>76.509</v>
      </c>
      <c r="K262" s="53">
        <v>5.0179999999999998</v>
      </c>
      <c r="L262" s="74">
        <f t="shared" si="36"/>
        <v>81.527000000000001</v>
      </c>
      <c r="M262" s="28">
        <f t="shared" si="41"/>
        <v>219.51265481960152</v>
      </c>
      <c r="N262" s="54">
        <v>80.988600000000005</v>
      </c>
      <c r="O262" s="53">
        <v>5.4390000000000001</v>
      </c>
      <c r="P262" s="68">
        <f t="shared" si="38"/>
        <v>86.427600000000012</v>
      </c>
      <c r="Q262" s="28">
        <f t="shared" si="39"/>
        <v>232.70759289176092</v>
      </c>
    </row>
    <row r="263" spans="1:17" x14ac:dyDescent="0.3">
      <c r="A263" s="7">
        <v>255</v>
      </c>
      <c r="B263" s="29" t="s">
        <v>190</v>
      </c>
      <c r="C263" s="30">
        <v>975</v>
      </c>
      <c r="D263" s="31" t="s">
        <v>11</v>
      </c>
      <c r="E263" s="39" t="s">
        <v>196</v>
      </c>
      <c r="F263" s="53">
        <v>63.03</v>
      </c>
      <c r="G263" s="53">
        <v>9.84</v>
      </c>
      <c r="H263" s="51">
        <f t="shared" si="34"/>
        <v>72.87</v>
      </c>
      <c r="I263" s="28">
        <f t="shared" si="40"/>
        <v>74.738461538461536</v>
      </c>
      <c r="J263" s="53">
        <v>140.78700000000001</v>
      </c>
      <c r="K263" s="53">
        <v>24.773</v>
      </c>
      <c r="L263" s="74">
        <f t="shared" si="36"/>
        <v>165.56</v>
      </c>
      <c r="M263" s="28">
        <f t="shared" si="41"/>
        <v>169.8051282051282</v>
      </c>
      <c r="N263" s="54">
        <v>171.98910000000001</v>
      </c>
      <c r="O263" s="53">
        <v>6.9859999999999998</v>
      </c>
      <c r="P263" s="68">
        <f t="shared" si="38"/>
        <v>178.9751</v>
      </c>
      <c r="Q263" s="28">
        <f t="shared" si="39"/>
        <v>183.56420512820515</v>
      </c>
    </row>
    <row r="264" spans="1:17" x14ac:dyDescent="0.3">
      <c r="A264" s="2">
        <v>256</v>
      </c>
      <c r="B264" s="29" t="s">
        <v>191</v>
      </c>
      <c r="C264" s="30">
        <v>2354.0120000000002</v>
      </c>
      <c r="D264" s="31" t="s">
        <v>192</v>
      </c>
      <c r="E264" s="39" t="s">
        <v>196</v>
      </c>
      <c r="F264" s="53">
        <v>66.569999999999993</v>
      </c>
      <c r="G264" s="53">
        <v>9.75</v>
      </c>
      <c r="H264" s="51">
        <f t="shared" si="34"/>
        <v>76.319999999999993</v>
      </c>
      <c r="I264" s="28">
        <f t="shared" si="40"/>
        <v>32.421245091358919</v>
      </c>
      <c r="J264" s="53">
        <v>130.197</v>
      </c>
      <c r="K264" s="53">
        <v>49.823</v>
      </c>
      <c r="L264" s="74">
        <f t="shared" si="36"/>
        <v>180.02</v>
      </c>
      <c r="M264" s="28">
        <f t="shared" si="41"/>
        <v>76.473696820576947</v>
      </c>
      <c r="N264" s="54">
        <v>166.70949999999999</v>
      </c>
      <c r="O264" s="53">
        <v>31.010999999999999</v>
      </c>
      <c r="P264" s="68">
        <f t="shared" si="38"/>
        <v>197.72049999999999</v>
      </c>
      <c r="Q264" s="28">
        <f t="shared" si="39"/>
        <v>83.992987291483644</v>
      </c>
    </row>
    <row r="265" spans="1:17" x14ac:dyDescent="0.3">
      <c r="A265" s="7">
        <v>257</v>
      </c>
      <c r="B265" s="29" t="s">
        <v>300</v>
      </c>
      <c r="C265" s="30">
        <v>1653.82</v>
      </c>
      <c r="D265" s="31" t="s">
        <v>192</v>
      </c>
      <c r="E265" s="39" t="s">
        <v>197</v>
      </c>
      <c r="F265" s="53"/>
      <c r="G265" s="53"/>
      <c r="H265" s="51"/>
      <c r="I265" s="28"/>
      <c r="J265" s="53">
        <v>286.39999999999998</v>
      </c>
      <c r="K265" s="53"/>
      <c r="L265" s="74">
        <f t="shared" si="36"/>
        <v>286.39999999999998</v>
      </c>
      <c r="M265" s="28">
        <f t="shared" si="41"/>
        <v>173.17483160198813</v>
      </c>
      <c r="N265" s="54">
        <v>279.89999999999998</v>
      </c>
      <c r="O265" s="53">
        <v>5.0599999999999996</v>
      </c>
      <c r="P265" s="68">
        <f t="shared" si="38"/>
        <v>284.95999999999998</v>
      </c>
      <c r="Q265" s="28">
        <f t="shared" si="39"/>
        <v>172.30412015817924</v>
      </c>
    </row>
    <row r="266" spans="1:17" x14ac:dyDescent="0.3">
      <c r="A266" s="2">
        <v>258</v>
      </c>
      <c r="B266" s="29" t="s">
        <v>301</v>
      </c>
      <c r="C266" s="30">
        <v>1107.3</v>
      </c>
      <c r="D266" s="31" t="s">
        <v>192</v>
      </c>
      <c r="E266" s="39" t="s">
        <v>197</v>
      </c>
      <c r="F266" s="53"/>
      <c r="G266" s="53"/>
      <c r="H266" s="51"/>
      <c r="I266" s="28"/>
      <c r="J266" s="53">
        <v>176.5</v>
      </c>
      <c r="K266" s="53"/>
      <c r="L266" s="74">
        <f t="shared" si="36"/>
        <v>176.5</v>
      </c>
      <c r="M266" s="28">
        <f t="shared" si="41"/>
        <v>159.39673078659803</v>
      </c>
      <c r="N266" s="54">
        <v>170.28</v>
      </c>
      <c r="O266" s="53">
        <v>3.81</v>
      </c>
      <c r="P266" s="68">
        <f t="shared" si="38"/>
        <v>174.09</v>
      </c>
      <c r="Q266" s="28">
        <f t="shared" si="39"/>
        <v>157.22026551070172</v>
      </c>
    </row>
    <row r="267" spans="1:17" x14ac:dyDescent="0.3">
      <c r="A267" s="7">
        <v>259</v>
      </c>
      <c r="B267" s="29" t="s">
        <v>302</v>
      </c>
      <c r="C267" s="30">
        <v>550.29999999999995</v>
      </c>
      <c r="D267" s="31" t="s">
        <v>192</v>
      </c>
      <c r="E267" s="39" t="s">
        <v>197</v>
      </c>
      <c r="F267" s="53"/>
      <c r="G267" s="53"/>
      <c r="H267" s="51"/>
      <c r="I267" s="28"/>
      <c r="J267" s="53">
        <v>92.6</v>
      </c>
      <c r="K267" s="53"/>
      <c r="L267" s="74">
        <f t="shared" si="36"/>
        <v>92.6</v>
      </c>
      <c r="M267" s="28">
        <f t="shared" si="41"/>
        <v>168.27185171724514</v>
      </c>
      <c r="N267" s="54">
        <v>91</v>
      </c>
      <c r="O267" s="53">
        <v>0</v>
      </c>
      <c r="P267" s="68">
        <f t="shared" si="38"/>
        <v>91</v>
      </c>
      <c r="Q267" s="28">
        <f t="shared" si="39"/>
        <v>165.36434671997094</v>
      </c>
    </row>
    <row r="268" spans="1:17" x14ac:dyDescent="0.3">
      <c r="A268" s="2">
        <v>260</v>
      </c>
      <c r="B268" s="29" t="s">
        <v>303</v>
      </c>
      <c r="C268" s="30">
        <v>795.8</v>
      </c>
      <c r="D268" s="31" t="s">
        <v>192</v>
      </c>
      <c r="E268" s="39" t="s">
        <v>197</v>
      </c>
      <c r="F268" s="53"/>
      <c r="G268" s="53"/>
      <c r="H268" s="51"/>
      <c r="I268" s="28"/>
      <c r="J268" s="53">
        <v>137.4</v>
      </c>
      <c r="K268" s="53"/>
      <c r="L268" s="74">
        <f t="shared" si="36"/>
        <v>137.4</v>
      </c>
      <c r="M268" s="28">
        <f t="shared" si="41"/>
        <v>172.65644634330235</v>
      </c>
      <c r="N268" s="54">
        <v>129.69999999999999</v>
      </c>
      <c r="O268" s="53">
        <v>0</v>
      </c>
      <c r="P268" s="68">
        <f t="shared" si="38"/>
        <v>129.69999999999999</v>
      </c>
      <c r="Q268" s="28">
        <f t="shared" si="39"/>
        <v>162.98064840412164</v>
      </c>
    </row>
    <row r="269" spans="1:17" x14ac:dyDescent="0.3">
      <c r="A269" s="7">
        <v>261</v>
      </c>
      <c r="B269" s="29" t="s">
        <v>304</v>
      </c>
      <c r="C269" s="30">
        <v>806.4</v>
      </c>
      <c r="D269" s="31" t="s">
        <v>192</v>
      </c>
      <c r="E269" s="39" t="s">
        <v>197</v>
      </c>
      <c r="F269" s="53"/>
      <c r="G269" s="53"/>
      <c r="H269" s="51"/>
      <c r="I269" s="28"/>
      <c r="J269" s="53">
        <v>132.70000000000002</v>
      </c>
      <c r="K269" s="53"/>
      <c r="L269" s="74">
        <f t="shared" si="36"/>
        <v>132.70000000000002</v>
      </c>
      <c r="M269" s="28">
        <f t="shared" si="41"/>
        <v>164.55853174603178</v>
      </c>
      <c r="N269" s="54">
        <v>126.53</v>
      </c>
      <c r="O269" s="53">
        <v>0.28999999999999998</v>
      </c>
      <c r="P269" s="68">
        <f t="shared" si="38"/>
        <v>126.82000000000001</v>
      </c>
      <c r="Q269" s="28">
        <f t="shared" si="39"/>
        <v>157.26686507936509</v>
      </c>
    </row>
    <row r="270" spans="1:17" x14ac:dyDescent="0.3">
      <c r="A270" s="2">
        <v>262</v>
      </c>
      <c r="B270" s="29" t="s">
        <v>305</v>
      </c>
      <c r="C270" s="30">
        <v>539.79999999999995</v>
      </c>
      <c r="D270" s="31" t="s">
        <v>192</v>
      </c>
      <c r="E270" s="39" t="s">
        <v>197</v>
      </c>
      <c r="F270" s="53"/>
      <c r="G270" s="53"/>
      <c r="H270" s="51"/>
      <c r="I270" s="28"/>
      <c r="J270" s="53">
        <v>107.7</v>
      </c>
      <c r="K270" s="53"/>
      <c r="L270" s="74">
        <f t="shared" si="36"/>
        <v>107.7</v>
      </c>
      <c r="M270" s="28">
        <f t="shared" si="41"/>
        <v>199.5183401259726</v>
      </c>
      <c r="N270" s="54">
        <v>99.45</v>
      </c>
      <c r="O270" s="53">
        <v>0</v>
      </c>
      <c r="P270" s="68">
        <f t="shared" si="38"/>
        <v>99.45</v>
      </c>
      <c r="Q270" s="28">
        <f t="shared" si="39"/>
        <v>184.23490181548723</v>
      </c>
    </row>
    <row r="271" spans="1:17" x14ac:dyDescent="0.3">
      <c r="A271" s="7">
        <v>263</v>
      </c>
      <c r="B271" s="29" t="s">
        <v>306</v>
      </c>
      <c r="C271" s="30">
        <v>915.7</v>
      </c>
      <c r="D271" s="31" t="s">
        <v>192</v>
      </c>
      <c r="E271" s="39" t="s">
        <v>197</v>
      </c>
      <c r="F271" s="53"/>
      <c r="G271" s="53"/>
      <c r="H271" s="51"/>
      <c r="I271" s="28"/>
      <c r="J271" s="53">
        <v>140.5</v>
      </c>
      <c r="K271" s="53"/>
      <c r="L271" s="74">
        <f t="shared" si="36"/>
        <v>140.5</v>
      </c>
      <c r="M271" s="28">
        <f t="shared" si="41"/>
        <v>153.43453095992137</v>
      </c>
      <c r="N271" s="54">
        <v>127.86</v>
      </c>
      <c r="O271" s="53">
        <v>1.98</v>
      </c>
      <c r="P271" s="68">
        <f t="shared" si="38"/>
        <v>129.84</v>
      </c>
      <c r="Q271" s="28">
        <f t="shared" si="39"/>
        <v>141.7931636999017</v>
      </c>
    </row>
    <row r="272" spans="1:17" x14ac:dyDescent="0.3">
      <c r="A272" s="2">
        <v>264</v>
      </c>
      <c r="B272" s="29" t="s">
        <v>307</v>
      </c>
      <c r="C272" s="30">
        <v>962.1</v>
      </c>
      <c r="D272" s="31" t="s">
        <v>192</v>
      </c>
      <c r="E272" s="39" t="s">
        <v>197</v>
      </c>
      <c r="F272" s="53"/>
      <c r="G272" s="53"/>
      <c r="H272" s="51"/>
      <c r="I272" s="28"/>
      <c r="J272" s="53">
        <v>152.1</v>
      </c>
      <c r="K272" s="53"/>
      <c r="L272" s="74">
        <f t="shared" si="36"/>
        <v>152.1</v>
      </c>
      <c r="M272" s="28">
        <f t="shared" si="41"/>
        <v>158.09167446211413</v>
      </c>
      <c r="N272" s="54">
        <v>135.91</v>
      </c>
      <c r="O272" s="53">
        <v>0</v>
      </c>
      <c r="P272" s="68">
        <f t="shared" si="38"/>
        <v>135.91</v>
      </c>
      <c r="Q272" s="28">
        <f t="shared" si="39"/>
        <v>141.26390188130131</v>
      </c>
    </row>
    <row r="273" spans="1:17" x14ac:dyDescent="0.3">
      <c r="A273" s="7">
        <v>265</v>
      </c>
      <c r="B273" s="29" t="s">
        <v>308</v>
      </c>
      <c r="C273" s="30">
        <v>1270.33</v>
      </c>
      <c r="D273" s="31" t="s">
        <v>192</v>
      </c>
      <c r="E273" s="39" t="s">
        <v>197</v>
      </c>
      <c r="F273" s="53"/>
      <c r="G273" s="53"/>
      <c r="H273" s="51"/>
      <c r="I273" s="28"/>
      <c r="J273" s="53">
        <v>203.2</v>
      </c>
      <c r="K273" s="53"/>
      <c r="L273" s="74">
        <f t="shared" si="36"/>
        <v>203.2</v>
      </c>
      <c r="M273" s="28">
        <f t="shared" si="41"/>
        <v>159.9584359969457</v>
      </c>
      <c r="N273" s="54">
        <v>192.68</v>
      </c>
      <c r="O273" s="53">
        <v>0</v>
      </c>
      <c r="P273" s="68">
        <f t="shared" si="38"/>
        <v>192.68</v>
      </c>
      <c r="Q273" s="28">
        <f t="shared" si="39"/>
        <v>151.67712326718257</v>
      </c>
    </row>
    <row r="274" spans="1:17" x14ac:dyDescent="0.3">
      <c r="A274" s="2">
        <v>266</v>
      </c>
      <c r="B274" s="29" t="s">
        <v>309</v>
      </c>
      <c r="C274" s="30">
        <v>1426.6</v>
      </c>
      <c r="D274" s="31" t="s">
        <v>192</v>
      </c>
      <c r="E274" s="39" t="s">
        <v>197</v>
      </c>
      <c r="F274" s="53"/>
      <c r="G274" s="53"/>
      <c r="H274" s="51"/>
      <c r="I274" s="28"/>
      <c r="J274" s="53">
        <v>243.3</v>
      </c>
      <c r="K274" s="53"/>
      <c r="L274" s="74">
        <f t="shared" si="36"/>
        <v>243.3</v>
      </c>
      <c r="M274" s="28">
        <f t="shared" si="41"/>
        <v>170.54535258656946</v>
      </c>
      <c r="N274" s="54">
        <v>232.43</v>
      </c>
      <c r="O274" s="53">
        <v>1.1000000000000001</v>
      </c>
      <c r="P274" s="68">
        <f t="shared" si="38"/>
        <v>233.53</v>
      </c>
      <c r="Q274" s="28">
        <f t="shared" si="39"/>
        <v>163.69690172437964</v>
      </c>
    </row>
    <row r="275" spans="1:17" x14ac:dyDescent="0.3">
      <c r="A275" s="7">
        <v>267</v>
      </c>
      <c r="B275" s="29" t="s">
        <v>310</v>
      </c>
      <c r="C275" s="30">
        <v>2723.6</v>
      </c>
      <c r="D275" s="31" t="s">
        <v>192</v>
      </c>
      <c r="E275" s="39" t="s">
        <v>197</v>
      </c>
      <c r="F275" s="53"/>
      <c r="G275" s="53"/>
      <c r="H275" s="51"/>
      <c r="I275" s="28"/>
      <c r="J275" s="53">
        <v>480.6</v>
      </c>
      <c r="K275" s="53"/>
      <c r="L275" s="74">
        <f t="shared" si="36"/>
        <v>480.6</v>
      </c>
      <c r="M275" s="28">
        <f t="shared" si="41"/>
        <v>176.45762960787195</v>
      </c>
      <c r="N275" s="54">
        <v>428.64</v>
      </c>
      <c r="O275" s="53">
        <v>1.56</v>
      </c>
      <c r="P275" s="68">
        <f t="shared" si="38"/>
        <v>430.2</v>
      </c>
      <c r="Q275" s="28">
        <f t="shared" si="39"/>
        <v>157.95270964899399</v>
      </c>
    </row>
    <row r="276" spans="1:17" x14ac:dyDescent="0.3">
      <c r="A276" s="2">
        <v>268</v>
      </c>
      <c r="B276" s="29" t="s">
        <v>311</v>
      </c>
      <c r="C276" s="30">
        <v>1725</v>
      </c>
      <c r="D276" s="31" t="s">
        <v>192</v>
      </c>
      <c r="E276" s="39" t="s">
        <v>197</v>
      </c>
      <c r="F276" s="53"/>
      <c r="G276" s="53"/>
      <c r="H276" s="51"/>
      <c r="I276" s="28"/>
      <c r="J276" s="53">
        <v>311.3</v>
      </c>
      <c r="K276" s="53"/>
      <c r="L276" s="74">
        <f t="shared" si="36"/>
        <v>311.3</v>
      </c>
      <c r="M276" s="28">
        <f t="shared" si="41"/>
        <v>180.46376811594203</v>
      </c>
      <c r="N276" s="54">
        <v>297.26</v>
      </c>
      <c r="O276" s="53">
        <v>7.61</v>
      </c>
      <c r="P276" s="68">
        <f t="shared" si="38"/>
        <v>304.87</v>
      </c>
      <c r="Q276" s="28">
        <f t="shared" si="39"/>
        <v>176.73623188405796</v>
      </c>
    </row>
    <row r="277" spans="1:17" x14ac:dyDescent="0.3">
      <c r="A277" s="7">
        <v>269</v>
      </c>
      <c r="B277" s="29" t="s">
        <v>193</v>
      </c>
      <c r="C277" s="30">
        <v>6404</v>
      </c>
      <c r="D277" s="31" t="s">
        <v>192</v>
      </c>
      <c r="E277" s="39" t="s">
        <v>197</v>
      </c>
      <c r="F277" s="53">
        <v>98.6</v>
      </c>
      <c r="G277" s="53"/>
      <c r="H277" s="51">
        <f t="shared" si="34"/>
        <v>98.6</v>
      </c>
      <c r="I277" s="28">
        <f t="shared" si="40"/>
        <v>15.396627108057464</v>
      </c>
      <c r="J277" s="53">
        <v>221.6</v>
      </c>
      <c r="K277" s="53"/>
      <c r="L277" s="74">
        <f t="shared" si="36"/>
        <v>221.6</v>
      </c>
      <c r="M277" s="28">
        <f t="shared" si="41"/>
        <v>34.603372891942534</v>
      </c>
      <c r="N277" s="54">
        <v>206.19200000000001</v>
      </c>
      <c r="O277" s="53">
        <v>0</v>
      </c>
      <c r="P277" s="68">
        <f t="shared" si="38"/>
        <v>206.19200000000001</v>
      </c>
      <c r="Q277" s="28">
        <f t="shared" si="39"/>
        <v>32.19737663960025</v>
      </c>
    </row>
    <row r="278" spans="1:17" x14ac:dyDescent="0.3">
      <c r="A278" s="2">
        <v>270</v>
      </c>
      <c r="B278" s="29" t="s">
        <v>194</v>
      </c>
      <c r="C278" s="30">
        <v>253.3</v>
      </c>
      <c r="D278" s="31" t="s">
        <v>203</v>
      </c>
      <c r="E278" s="39" t="s">
        <v>197</v>
      </c>
      <c r="F278" s="53">
        <v>17.3</v>
      </c>
      <c r="G278" s="53"/>
      <c r="H278" s="51">
        <f t="shared" si="34"/>
        <v>17.3</v>
      </c>
      <c r="I278" s="28">
        <f t="shared" si="40"/>
        <v>68.2984603237268</v>
      </c>
      <c r="J278" s="53">
        <v>43</v>
      </c>
      <c r="K278" s="53"/>
      <c r="L278" s="74">
        <f t="shared" si="36"/>
        <v>43</v>
      </c>
      <c r="M278" s="28">
        <f t="shared" si="41"/>
        <v>169.75917883932095</v>
      </c>
      <c r="N278" s="54">
        <v>39.819000000000003</v>
      </c>
      <c r="O278" s="53">
        <v>0</v>
      </c>
      <c r="P278" s="68">
        <f t="shared" si="38"/>
        <v>39.819000000000003</v>
      </c>
      <c r="Q278" s="28">
        <f t="shared" si="39"/>
        <v>157.20094749309118</v>
      </c>
    </row>
    <row r="279" spans="1:17" x14ac:dyDescent="0.3">
      <c r="A279" s="7">
        <v>271</v>
      </c>
      <c r="B279" s="29" t="s">
        <v>229</v>
      </c>
      <c r="C279" s="30">
        <v>1179.72</v>
      </c>
      <c r="D279" s="31" t="s">
        <v>203</v>
      </c>
      <c r="E279" s="39" t="s">
        <v>197</v>
      </c>
      <c r="F279" s="53">
        <v>45.970999999999997</v>
      </c>
      <c r="G279" s="53"/>
      <c r="H279" s="51">
        <f t="shared" si="34"/>
        <v>45.970999999999997</v>
      </c>
      <c r="I279" s="28">
        <f t="shared" si="40"/>
        <v>38.967721154172175</v>
      </c>
      <c r="J279" s="53">
        <v>186.30199999999999</v>
      </c>
      <c r="K279" s="53"/>
      <c r="L279" s="74">
        <f t="shared" si="36"/>
        <v>186.30199999999999</v>
      </c>
      <c r="M279" s="28">
        <f t="shared" si="41"/>
        <v>157.92052351405417</v>
      </c>
      <c r="N279" s="54">
        <v>169.27</v>
      </c>
      <c r="O279" s="53">
        <v>0</v>
      </c>
      <c r="P279" s="68">
        <f t="shared" si="38"/>
        <v>169.27</v>
      </c>
      <c r="Q279" s="28">
        <f t="shared" si="39"/>
        <v>143.48319940324822</v>
      </c>
    </row>
    <row r="280" spans="1:17" x14ac:dyDescent="0.3">
      <c r="A280" s="2">
        <v>272</v>
      </c>
      <c r="B280" s="29" t="s">
        <v>230</v>
      </c>
      <c r="C280" s="30">
        <v>178.1</v>
      </c>
      <c r="D280" s="31" t="s">
        <v>199</v>
      </c>
      <c r="E280" s="39" t="s">
        <v>197</v>
      </c>
      <c r="F280" s="53">
        <v>15.2</v>
      </c>
      <c r="G280" s="53"/>
      <c r="H280" s="51">
        <f t="shared" si="34"/>
        <v>15.2</v>
      </c>
      <c r="I280" s="28">
        <f t="shared" si="40"/>
        <v>85.345311622683894</v>
      </c>
      <c r="J280" s="53">
        <v>41.2</v>
      </c>
      <c r="K280" s="53"/>
      <c r="L280" s="74">
        <f t="shared" si="36"/>
        <v>41.2</v>
      </c>
      <c r="M280" s="28">
        <f t="shared" si="41"/>
        <v>231.3307130825379</v>
      </c>
      <c r="N280" s="54">
        <v>42.22</v>
      </c>
      <c r="O280" s="53">
        <v>0</v>
      </c>
      <c r="P280" s="68">
        <f t="shared" si="38"/>
        <v>42.22</v>
      </c>
      <c r="Q280" s="28">
        <f t="shared" si="39"/>
        <v>237.05783267827064</v>
      </c>
    </row>
    <row r="281" spans="1:17" x14ac:dyDescent="0.3">
      <c r="A281" s="7">
        <v>273</v>
      </c>
      <c r="B281" s="29" t="s">
        <v>195</v>
      </c>
      <c r="C281" s="30">
        <v>3832.5</v>
      </c>
      <c r="D281" s="31" t="s">
        <v>199</v>
      </c>
      <c r="E281" s="39" t="s">
        <v>197</v>
      </c>
      <c r="F281" s="53">
        <v>82.5</v>
      </c>
      <c r="G281" s="53"/>
      <c r="H281" s="51">
        <f t="shared" si="34"/>
        <v>82.5</v>
      </c>
      <c r="I281" s="28">
        <f t="shared" si="40"/>
        <v>21.526418786692759</v>
      </c>
      <c r="J281" s="53">
        <v>190.3</v>
      </c>
      <c r="K281" s="53"/>
      <c r="L281" s="74">
        <f t="shared" si="36"/>
        <v>190.3</v>
      </c>
      <c r="M281" s="28">
        <f t="shared" si="41"/>
        <v>49.654272667971298</v>
      </c>
      <c r="N281" s="54">
        <v>181.46</v>
      </c>
      <c r="O281" s="53">
        <v>0</v>
      </c>
      <c r="P281" s="68">
        <f t="shared" si="38"/>
        <v>181.46</v>
      </c>
      <c r="Q281" s="28">
        <f t="shared" si="39"/>
        <v>47.347684279191128</v>
      </c>
    </row>
    <row r="282" spans="1:17" ht="14.4" thickBot="1" x14ac:dyDescent="0.35">
      <c r="A282" s="2">
        <v>274</v>
      </c>
      <c r="B282" s="29" t="s">
        <v>228</v>
      </c>
      <c r="C282" s="30">
        <v>405.3</v>
      </c>
      <c r="D282" s="31" t="s">
        <v>203</v>
      </c>
      <c r="E282" s="39" t="s">
        <v>197</v>
      </c>
      <c r="F282" s="53">
        <v>15.6</v>
      </c>
      <c r="G282" s="53"/>
      <c r="H282" s="51">
        <f t="shared" si="34"/>
        <v>15.6</v>
      </c>
      <c r="I282" s="28">
        <f t="shared" si="40"/>
        <v>38.490007401924501</v>
      </c>
      <c r="J282" s="53">
        <v>35.6</v>
      </c>
      <c r="K282" s="53"/>
      <c r="L282" s="74">
        <f t="shared" si="36"/>
        <v>35.6</v>
      </c>
      <c r="M282" s="28">
        <f t="shared" si="41"/>
        <v>87.836170737725141</v>
      </c>
      <c r="N282" s="54">
        <v>35.502000000000002</v>
      </c>
      <c r="O282" s="53">
        <v>0</v>
      </c>
      <c r="P282" s="68">
        <f t="shared" si="38"/>
        <v>35.502000000000002</v>
      </c>
      <c r="Q282" s="28">
        <f t="shared" si="39"/>
        <v>87.594374537379721</v>
      </c>
    </row>
    <row r="283" spans="1:17" ht="14.4" thickBot="1" x14ac:dyDescent="0.35">
      <c r="A283" s="47"/>
      <c r="B283" s="48"/>
      <c r="C283" s="49">
        <f>SUM(C6:C149,C151:C205,C207:C217,C225:C282)</f>
        <v>406395.00199999998</v>
      </c>
      <c r="D283" s="49"/>
      <c r="E283" s="50"/>
      <c r="F283" s="63">
        <f>SUM(F6:F149,F151:F205,F207:F217,F225:F282)</f>
        <v>37786.214199217087</v>
      </c>
      <c r="G283" s="63">
        <f t="shared" ref="G283:Q283" si="42">SUM(G6:G149,G151:G205,G207:G223,G225:G282)</f>
        <v>5368.6765500000001</v>
      </c>
      <c r="H283" s="63">
        <f t="shared" si="42"/>
        <v>49659.368749217072</v>
      </c>
      <c r="I283" s="63">
        <f t="shared" si="42"/>
        <v>33823.056189088937</v>
      </c>
      <c r="J283" s="63">
        <f t="shared" si="42"/>
        <v>47771.113153933104</v>
      </c>
      <c r="K283" s="63">
        <f t="shared" si="42"/>
        <v>5458.5187999999989</v>
      </c>
      <c r="L283" s="77">
        <f t="shared" si="42"/>
        <v>53229.631953933109</v>
      </c>
      <c r="M283" s="63">
        <f t="shared" si="42"/>
        <v>38075.504622414701</v>
      </c>
      <c r="N283" s="63">
        <f t="shared" si="42"/>
        <v>49347.058300000012</v>
      </c>
      <c r="O283" s="63">
        <f t="shared" si="42"/>
        <v>3307.6999999999994</v>
      </c>
      <c r="P283" s="70">
        <f t="shared" si="42"/>
        <v>52654.758299999979</v>
      </c>
      <c r="Q283" s="63">
        <f t="shared" si="42"/>
        <v>38449.503921089126</v>
      </c>
    </row>
  </sheetData>
  <mergeCells count="9">
    <mergeCell ref="N3:Q3"/>
    <mergeCell ref="F3:I3"/>
    <mergeCell ref="J3:M3"/>
    <mergeCell ref="A1:M1"/>
    <mergeCell ref="A3:A4"/>
    <mergeCell ref="B3:B4"/>
    <mergeCell ref="C3:C4"/>
    <mergeCell ref="D3:D4"/>
    <mergeCell ref="E3:E4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ēku_patēriņi_siltumapgāde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Raitis Ignatjevs</dc:creator>
  <cp:lastModifiedBy>Inese Ūdrēna</cp:lastModifiedBy>
  <dcterms:created xsi:type="dcterms:W3CDTF">2025-04-23T08:34:39Z</dcterms:created>
  <dcterms:modified xsi:type="dcterms:W3CDTF">2026-06-19T07:38:17Z</dcterms:modified>
</cp:coreProperties>
</file>